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kxr44f3akvon21_38bc\msg\file\2026-09\"/>
    </mc:Choice>
  </mc:AlternateContent>
  <bookViews>
    <workbookView windowWidth="23145" windowHeight="9675"/>
  </bookViews>
  <sheets>
    <sheet name="2023级临床1-13班" sheetId="5" r:id="rId1"/>
    <sheet name="2023级临床定向班" sheetId="6" r:id="rId2"/>
  </sheets>
  <definedNames>
    <definedName name="_xlnm._FilterDatabase" localSheetId="0" hidden="1">'2023级临床1-13班'!$A$1:$K$498</definedName>
    <definedName name="_xlnm._FilterDatabase" localSheetId="1" hidden="1">'2023级临床定向班'!$A$1:$K$44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<sst xmlns="http://schemas.openxmlformats.org/spreadsheetml/2006/main" count="1246" uniqueCount="608">
  <si>
    <t>综合测评量化表</t>
  </si>
  <si>
    <t>学号</t>
  </si>
  <si>
    <t>姓名</t>
  </si>
  <si>
    <t>学生所属班级</t>
  </si>
  <si>
    <t>基础能力</t>
  </si>
  <si>
    <t>学习能力</t>
  </si>
  <si>
    <t>拓展能力</t>
  </si>
  <si>
    <t>身心健康</t>
  </si>
  <si>
    <t>综测得分</t>
  </si>
  <si>
    <t>综测排名</t>
  </si>
  <si>
    <t>智育成绩排名</t>
  </si>
  <si>
    <t>获奖称号</t>
  </si>
  <si>
    <t>白云意</t>
  </si>
  <si>
    <t>临床十三班</t>
  </si>
  <si>
    <t>学校三好学生标兵（一等奖）</t>
  </si>
  <si>
    <t>郭梦鑫</t>
  </si>
  <si>
    <t>临床九班</t>
  </si>
  <si>
    <t>田佳欢</t>
  </si>
  <si>
    <t>临床十二班</t>
  </si>
  <si>
    <t>孙祖尧</t>
  </si>
  <si>
    <t>临床四班</t>
  </si>
  <si>
    <t>优秀学生干部标兵（一等奖）</t>
  </si>
  <si>
    <t>陈星宇</t>
  </si>
  <si>
    <t>王仕炎</t>
  </si>
  <si>
    <t>刘女贵</t>
  </si>
  <si>
    <t>临床二班</t>
  </si>
  <si>
    <t>张静怡</t>
  </si>
  <si>
    <t>临床五班</t>
  </si>
  <si>
    <t>秦怀智</t>
  </si>
  <si>
    <t>吴嘉月</t>
  </si>
  <si>
    <t>临床一班</t>
  </si>
  <si>
    <t>周陆璐</t>
  </si>
  <si>
    <t>刘梓健</t>
  </si>
  <si>
    <t>临床十班</t>
  </si>
  <si>
    <t>安旭阳</t>
  </si>
  <si>
    <t>张炜凤</t>
  </si>
  <si>
    <t>张梦迪</t>
  </si>
  <si>
    <t>季禹涵</t>
  </si>
  <si>
    <t>学校三好学生（二等奖）</t>
  </si>
  <si>
    <t>侯尹泽瑄</t>
  </si>
  <si>
    <t>刘嘉俊</t>
  </si>
  <si>
    <t>谢知言</t>
  </si>
  <si>
    <t>临床十一班</t>
  </si>
  <si>
    <t>肖梦璐</t>
  </si>
  <si>
    <t>刘程磊</t>
  </si>
  <si>
    <t>临床六班</t>
  </si>
  <si>
    <t>仲子惟</t>
  </si>
  <si>
    <t>王佳婧</t>
  </si>
  <si>
    <t>刘淑炜</t>
  </si>
  <si>
    <t>临床七班</t>
  </si>
  <si>
    <t>薛永琦</t>
  </si>
  <si>
    <t>临床八班</t>
  </si>
  <si>
    <t>林清清</t>
  </si>
  <si>
    <t>刘晨曦</t>
  </si>
  <si>
    <t>韩钰</t>
  </si>
  <si>
    <t>马婉怡</t>
  </si>
  <si>
    <t>杨诺璇</t>
  </si>
  <si>
    <t>临床三班</t>
  </si>
  <si>
    <t>王彦畅</t>
  </si>
  <si>
    <t>刘铭俊</t>
  </si>
  <si>
    <t>陈冉</t>
  </si>
  <si>
    <t>冯文杰</t>
  </si>
  <si>
    <t>付绍蕊</t>
  </si>
  <si>
    <t>宋婧萱</t>
  </si>
  <si>
    <t>陈宇佳</t>
  </si>
  <si>
    <t>孙喜悦</t>
  </si>
  <si>
    <t>王佳怡</t>
  </si>
  <si>
    <t>焦紫凝</t>
  </si>
  <si>
    <t>宋韶涵</t>
  </si>
  <si>
    <t>曹铭若</t>
  </si>
  <si>
    <t>付钰鑫</t>
  </si>
  <si>
    <t>邱冰雨</t>
  </si>
  <si>
    <t>申华祥</t>
  </si>
  <si>
    <t>李永新</t>
  </si>
  <si>
    <t>李小雨</t>
  </si>
  <si>
    <t>张紫彤</t>
  </si>
  <si>
    <t>许娇阳</t>
  </si>
  <si>
    <t>左瑞洋</t>
  </si>
  <si>
    <t>徐诗凯</t>
  </si>
  <si>
    <t>学习成绩优秀奖（三等奖）</t>
  </si>
  <si>
    <t>董雨鑫</t>
  </si>
  <si>
    <t>优秀学生干部（三等奖）</t>
  </si>
  <si>
    <t>刘畅</t>
  </si>
  <si>
    <t>方泽盈</t>
  </si>
  <si>
    <t>高嘉晨</t>
  </si>
  <si>
    <t>李糈洋</t>
  </si>
  <si>
    <t>杨林辉</t>
  </si>
  <si>
    <t>彭伟丰</t>
  </si>
  <si>
    <t>班元嘉</t>
  </si>
  <si>
    <t>李以琳</t>
  </si>
  <si>
    <t>段了了</t>
  </si>
  <si>
    <t>吴曼</t>
  </si>
  <si>
    <t>袁睿涵</t>
  </si>
  <si>
    <t>艾佳</t>
  </si>
  <si>
    <t>王豪</t>
  </si>
  <si>
    <t>张正</t>
  </si>
  <si>
    <t>范媛媛</t>
  </si>
  <si>
    <t>王一淳</t>
  </si>
  <si>
    <t>余泳仪</t>
  </si>
  <si>
    <t>刘新颖</t>
  </si>
  <si>
    <t>安心洁</t>
  </si>
  <si>
    <t>赵新婕</t>
  </si>
  <si>
    <t>石紫亭</t>
  </si>
  <si>
    <t>杨凯戈</t>
  </si>
  <si>
    <t>王林莎</t>
  </si>
  <si>
    <t>杨福康</t>
  </si>
  <si>
    <t>高泽宇</t>
  </si>
  <si>
    <t>李敬霖</t>
  </si>
  <si>
    <t>安旭妍</t>
  </si>
  <si>
    <t>李思然</t>
  </si>
  <si>
    <t>袁坤</t>
  </si>
  <si>
    <t>刘宇瑾</t>
  </si>
  <si>
    <t>陈之琪</t>
  </si>
  <si>
    <t>李依晓</t>
  </si>
  <si>
    <t>杨婧一</t>
  </si>
  <si>
    <t>艾明鹤</t>
  </si>
  <si>
    <t>王树达</t>
  </si>
  <si>
    <t>陈静雯</t>
  </si>
  <si>
    <t>巩祥烨</t>
  </si>
  <si>
    <t>曾宝莹</t>
  </si>
  <si>
    <t>崔文倩</t>
  </si>
  <si>
    <t>杜宇</t>
  </si>
  <si>
    <t>何怡沛沛</t>
  </si>
  <si>
    <t>韩宇熙</t>
  </si>
  <si>
    <t>曹轲羽</t>
  </si>
  <si>
    <t>张静涵</t>
  </si>
  <si>
    <t>田家奇</t>
  </si>
  <si>
    <t>张金格</t>
  </si>
  <si>
    <t>李明慧</t>
  </si>
  <si>
    <t>赵怡</t>
  </si>
  <si>
    <t>陈淼</t>
  </si>
  <si>
    <t>王腾业</t>
  </si>
  <si>
    <t>郑君竹</t>
  </si>
  <si>
    <t>田雅倩</t>
  </si>
  <si>
    <t>周嘉伟</t>
  </si>
  <si>
    <t>刘日朗</t>
  </si>
  <si>
    <t>郝欣怡</t>
  </si>
  <si>
    <t>吕亚伦</t>
  </si>
  <si>
    <t>赵一鸣</t>
  </si>
  <si>
    <t>李林欢</t>
  </si>
  <si>
    <t>孟瑜佳</t>
  </si>
  <si>
    <t>孙奥运</t>
  </si>
  <si>
    <t>刘涵</t>
  </si>
  <si>
    <t>冯雪媛</t>
  </si>
  <si>
    <t>刘思雨</t>
  </si>
  <si>
    <t>马伟畅</t>
  </si>
  <si>
    <t>左雨佳</t>
  </si>
  <si>
    <t>陈佳音</t>
  </si>
  <si>
    <t>边雨新</t>
  </si>
  <si>
    <t>樊雨蝶</t>
  </si>
  <si>
    <t>高跃</t>
  </si>
  <si>
    <t>皮亚林</t>
  </si>
  <si>
    <t>刘欣霞</t>
  </si>
  <si>
    <t>李天野</t>
  </si>
  <si>
    <t>于胜平</t>
  </si>
  <si>
    <t>陈鑫芳</t>
  </si>
  <si>
    <t>戎柯欣</t>
  </si>
  <si>
    <t>姬梦萱</t>
  </si>
  <si>
    <t>郝一骋</t>
  </si>
  <si>
    <t>王嘉源</t>
  </si>
  <si>
    <t>曹茜惠</t>
  </si>
  <si>
    <t>张新颖</t>
  </si>
  <si>
    <t>张扬</t>
  </si>
  <si>
    <t>张雅娴</t>
  </si>
  <si>
    <t>赵奕杰</t>
  </si>
  <si>
    <t>甘笑炜</t>
  </si>
  <si>
    <t>贾凌</t>
  </si>
  <si>
    <t>齐梓粲</t>
  </si>
  <si>
    <t>张傲雪</t>
  </si>
  <si>
    <t>王伊蕊</t>
  </si>
  <si>
    <t>吴梦婕</t>
  </si>
  <si>
    <t>周王成</t>
  </si>
  <si>
    <t>张翔宇</t>
  </si>
  <si>
    <t>黄春玲</t>
  </si>
  <si>
    <t>张佳奇</t>
  </si>
  <si>
    <t>许松林</t>
  </si>
  <si>
    <t>李佳依</t>
  </si>
  <si>
    <t>董明佳</t>
  </si>
  <si>
    <t>赵奚瑶</t>
  </si>
  <si>
    <t>李姝贤</t>
  </si>
  <si>
    <t>杨雨晔</t>
  </si>
  <si>
    <t>冯志浩</t>
  </si>
  <si>
    <t>孙佳彤</t>
  </si>
  <si>
    <t>李云轩</t>
  </si>
  <si>
    <t>缪佳宝</t>
  </si>
  <si>
    <t>王雯宇</t>
  </si>
  <si>
    <t>李博学</t>
  </si>
  <si>
    <t>付佳颖</t>
  </si>
  <si>
    <t>陈昱丹</t>
  </si>
  <si>
    <t>刘姿妤</t>
  </si>
  <si>
    <t>宋伟玲</t>
  </si>
  <si>
    <t>魏子祎</t>
  </si>
  <si>
    <t>高一博</t>
  </si>
  <si>
    <t>刘明非</t>
  </si>
  <si>
    <t>杨一帆</t>
  </si>
  <si>
    <t>李梦晗</t>
  </si>
  <si>
    <t>庞佳含</t>
  </si>
  <si>
    <t>孙唱晓</t>
  </si>
  <si>
    <t>梁柏林</t>
  </si>
  <si>
    <t>陈萧濛</t>
  </si>
  <si>
    <t>罗雅雯</t>
  </si>
  <si>
    <t>魏宇星</t>
  </si>
  <si>
    <t>李志洋</t>
  </si>
  <si>
    <t>王睿林</t>
  </si>
  <si>
    <t>巩子亿</t>
  </si>
  <si>
    <t>安叙伊</t>
  </si>
  <si>
    <t>冉铂琳</t>
  </si>
  <si>
    <t>孙洪祥</t>
  </si>
  <si>
    <t>陈朝阳</t>
  </si>
  <si>
    <t>马名洋</t>
  </si>
  <si>
    <t>潘佳宁</t>
  </si>
  <si>
    <t>赵文慧</t>
  </si>
  <si>
    <t>娄元芃</t>
  </si>
  <si>
    <t>房新彦</t>
  </si>
  <si>
    <t>康浩宇</t>
  </si>
  <si>
    <t>孟祥一</t>
  </si>
  <si>
    <t>李梓涵</t>
  </si>
  <si>
    <t>贾晓丫</t>
  </si>
  <si>
    <t>张洵榭</t>
  </si>
  <si>
    <t>赵佳怡</t>
  </si>
  <si>
    <t>李键辉</t>
  </si>
  <si>
    <t>李旭赫</t>
  </si>
  <si>
    <t>贾天航</t>
  </si>
  <si>
    <t>程一轩</t>
  </si>
  <si>
    <t>朱璟琪</t>
  </si>
  <si>
    <t>周佳琦</t>
  </si>
  <si>
    <t>梁天雨</t>
  </si>
  <si>
    <t>王子怡</t>
  </si>
  <si>
    <t>罗明喆</t>
  </si>
  <si>
    <t>杨晓航</t>
  </si>
  <si>
    <t>魏锦熙</t>
  </si>
  <si>
    <t>田承彬</t>
  </si>
  <si>
    <t>高源猗</t>
  </si>
  <si>
    <t>张文娟</t>
  </si>
  <si>
    <t>翟福康</t>
  </si>
  <si>
    <t>郭思延</t>
  </si>
  <si>
    <t>杨静</t>
  </si>
  <si>
    <t>李乐溪</t>
  </si>
  <si>
    <t>石敬森</t>
  </si>
  <si>
    <t>金泓睿</t>
  </si>
  <si>
    <t>刘雨</t>
  </si>
  <si>
    <t>刘翼帅</t>
  </si>
  <si>
    <t>张梓彧</t>
  </si>
  <si>
    <t>孔德鑫</t>
  </si>
  <si>
    <t>解敬雨</t>
  </si>
  <si>
    <t>赵悦</t>
  </si>
  <si>
    <t>徐晴</t>
  </si>
  <si>
    <t>蔡婉莹</t>
  </si>
  <si>
    <t>李钦</t>
  </si>
  <si>
    <t>郝子阳</t>
  </si>
  <si>
    <t>李亚泽</t>
  </si>
  <si>
    <t>孟令冲</t>
  </si>
  <si>
    <t>孙婷婷</t>
  </si>
  <si>
    <t>闵笑涵</t>
  </si>
  <si>
    <t>王重鉴</t>
  </si>
  <si>
    <t>田怡婧</t>
  </si>
  <si>
    <t>范士瑄</t>
  </si>
  <si>
    <t>付仁郡</t>
  </si>
  <si>
    <t>周青玉</t>
  </si>
  <si>
    <t>闫雨佳</t>
  </si>
  <si>
    <t>赵璨</t>
  </si>
  <si>
    <t>周秋彤</t>
  </si>
  <si>
    <t>周雅茹</t>
  </si>
  <si>
    <t>白烁孜</t>
  </si>
  <si>
    <t>苑博</t>
  </si>
  <si>
    <t>李梓曼</t>
  </si>
  <si>
    <t>郑子晗</t>
  </si>
  <si>
    <t>张石磊</t>
  </si>
  <si>
    <t>秦川</t>
  </si>
  <si>
    <t>霍映灿</t>
  </si>
  <si>
    <t>张琛羽</t>
  </si>
  <si>
    <t>景婉柔</t>
  </si>
  <si>
    <t>麻宏泰</t>
  </si>
  <si>
    <t>肖潇</t>
  </si>
  <si>
    <t>高薇薇</t>
  </si>
  <si>
    <t>叶泽洁</t>
  </si>
  <si>
    <t>杨美琪</t>
  </si>
  <si>
    <t>李晓彤</t>
  </si>
  <si>
    <t>柳明轩</t>
  </si>
  <si>
    <t>石泽同</t>
  </si>
  <si>
    <t>蔡梦蕊</t>
  </si>
  <si>
    <t>贺永昌</t>
  </si>
  <si>
    <t>胡佳月</t>
  </si>
  <si>
    <t>贺博达</t>
  </si>
  <si>
    <t>李新瑜</t>
  </si>
  <si>
    <t>冯一璠</t>
  </si>
  <si>
    <t>王鑫超</t>
  </si>
  <si>
    <t>朱若宁</t>
  </si>
  <si>
    <t>刘子涵</t>
  </si>
  <si>
    <t>聂愉珊</t>
  </si>
  <si>
    <t>赵韦竣</t>
  </si>
  <si>
    <t>郭萱</t>
  </si>
  <si>
    <t>范雨轩</t>
  </si>
  <si>
    <t>刘世恒</t>
  </si>
  <si>
    <t>郭天翼</t>
  </si>
  <si>
    <t>吴永琦</t>
  </si>
  <si>
    <t>杨菁怡</t>
  </si>
  <si>
    <t>赵越英</t>
  </si>
  <si>
    <t>赵贵成</t>
  </si>
  <si>
    <t>赵雪凡</t>
  </si>
  <si>
    <t>史雯博</t>
  </si>
  <si>
    <t>邸旭鹏</t>
  </si>
  <si>
    <t>刘柏炜</t>
  </si>
  <si>
    <t>刘润峰</t>
  </si>
  <si>
    <t>左玉瑞</t>
  </si>
  <si>
    <t>李瑞欣</t>
  </si>
  <si>
    <t>刘玥彤</t>
  </si>
  <si>
    <t>李欣谣</t>
  </si>
  <si>
    <t>韩睿聪</t>
  </si>
  <si>
    <t>周仕佑</t>
  </si>
  <si>
    <t>曹盛婷</t>
  </si>
  <si>
    <t>潘文博</t>
  </si>
  <si>
    <t>王科宇</t>
  </si>
  <si>
    <t>逯鑫</t>
  </si>
  <si>
    <t>刘伊芸</t>
  </si>
  <si>
    <t>陶泽坤</t>
  </si>
  <si>
    <t>石博森</t>
  </si>
  <si>
    <t>邵馨语</t>
  </si>
  <si>
    <t>候赛歌</t>
  </si>
  <si>
    <t>王彦泽</t>
  </si>
  <si>
    <t>冯佳怡</t>
  </si>
  <si>
    <t>张美琪</t>
  </si>
  <si>
    <t>王家琪</t>
  </si>
  <si>
    <t>田宇轩</t>
  </si>
  <si>
    <t>赖聖杰</t>
  </si>
  <si>
    <t>吴昕烨</t>
  </si>
  <si>
    <t>邵欣发</t>
  </si>
  <si>
    <t>杨宇翔</t>
  </si>
  <si>
    <t>马铁九</t>
  </si>
  <si>
    <t>刘鑫宇</t>
  </si>
  <si>
    <t>高佳琪</t>
  </si>
  <si>
    <t>李家驹</t>
  </si>
  <si>
    <t>赵惟一</t>
  </si>
  <si>
    <t>张灿灿</t>
  </si>
  <si>
    <t>梁潇涵</t>
  </si>
  <si>
    <t>刘颖</t>
  </si>
  <si>
    <t>牛敬岩</t>
  </si>
  <si>
    <t>唐子涵</t>
  </si>
  <si>
    <t>华佳怡</t>
  </si>
  <si>
    <t>张琬然</t>
  </si>
  <si>
    <t>何天泽</t>
  </si>
  <si>
    <t>陈延华</t>
  </si>
  <si>
    <t>王源</t>
  </si>
  <si>
    <t>刘一鸣</t>
  </si>
  <si>
    <t>辛含雪</t>
  </si>
  <si>
    <t>王雨冰</t>
  </si>
  <si>
    <t>朱子琦</t>
  </si>
  <si>
    <t>王羽桐</t>
  </si>
  <si>
    <t>黄浩坤</t>
  </si>
  <si>
    <t>高书</t>
  </si>
  <si>
    <t>赵恬思宇</t>
  </si>
  <si>
    <t>曾飞颖</t>
  </si>
  <si>
    <t>杨一凡</t>
  </si>
  <si>
    <t>寇旋儿</t>
  </si>
  <si>
    <t>甄籽君</t>
  </si>
  <si>
    <t>刘欣睿</t>
  </si>
  <si>
    <t>杨洪博</t>
  </si>
  <si>
    <t>牛添烁</t>
  </si>
  <si>
    <t>张聪怡</t>
  </si>
  <si>
    <t>熊婧</t>
  </si>
  <si>
    <t>郑佳铭</t>
  </si>
  <si>
    <t>苏清正</t>
  </si>
  <si>
    <t>马艺铭</t>
  </si>
  <si>
    <t>李帅辰</t>
  </si>
  <si>
    <t>采俊岭</t>
  </si>
  <si>
    <t>程幸</t>
  </si>
  <si>
    <t>李梓源</t>
  </si>
  <si>
    <t>孙禹冉</t>
  </si>
  <si>
    <t>郑新洁</t>
  </si>
  <si>
    <t>赵育珩</t>
  </si>
  <si>
    <t>王杰</t>
  </si>
  <si>
    <t>陈祖宇</t>
  </si>
  <si>
    <t>殷健纹</t>
  </si>
  <si>
    <t>陈瑞</t>
  </si>
  <si>
    <t>李子恒</t>
  </si>
  <si>
    <t>杨基正</t>
  </si>
  <si>
    <t>温子纯</t>
  </si>
  <si>
    <t>陈铃彤</t>
  </si>
  <si>
    <t>刘泽浩</t>
  </si>
  <si>
    <t>郑凯元</t>
  </si>
  <si>
    <t>李佳兴</t>
  </si>
  <si>
    <t>王家乐</t>
  </si>
  <si>
    <t>高哲一</t>
  </si>
  <si>
    <t>吴宇喧</t>
  </si>
  <si>
    <t>贺煜航</t>
  </si>
  <si>
    <t>张冉</t>
  </si>
  <si>
    <t>赵熠帆</t>
  </si>
  <si>
    <t>井奕欢</t>
  </si>
  <si>
    <t>梁珈毓</t>
  </si>
  <si>
    <t>王燦</t>
  </si>
  <si>
    <t>王海洋</t>
  </si>
  <si>
    <t>焦明军</t>
  </si>
  <si>
    <t>尼培志</t>
  </si>
  <si>
    <t>王皓森</t>
  </si>
  <si>
    <t>彭嘉浩</t>
  </si>
  <si>
    <t>杨正宁</t>
  </si>
  <si>
    <t>汪志成</t>
  </si>
  <si>
    <t>封甜</t>
  </si>
  <si>
    <t>林霞</t>
  </si>
  <si>
    <t>于孟乐</t>
  </si>
  <si>
    <t>孙博宇</t>
  </si>
  <si>
    <t>徐腾达</t>
  </si>
  <si>
    <t>孙相朝</t>
  </si>
  <si>
    <t>苏小雯</t>
  </si>
  <si>
    <t>张宗祥</t>
  </si>
  <si>
    <t>杜婧杰</t>
  </si>
  <si>
    <t>姜家顺</t>
  </si>
  <si>
    <t>王一凡</t>
  </si>
  <si>
    <t>吴红叶</t>
  </si>
  <si>
    <t>高远</t>
  </si>
  <si>
    <t>巩茂森</t>
  </si>
  <si>
    <t>王欣炀</t>
  </si>
  <si>
    <t>赵得宝</t>
  </si>
  <si>
    <t>吴亚洁</t>
  </si>
  <si>
    <t>杨靖泽</t>
  </si>
  <si>
    <t>柏宇轩</t>
  </si>
  <si>
    <t>张羽</t>
  </si>
  <si>
    <t>安濛</t>
  </si>
  <si>
    <t>张洲</t>
  </si>
  <si>
    <t>王相凯</t>
  </si>
  <si>
    <t>秦紫怡</t>
  </si>
  <si>
    <t>郭越</t>
  </si>
  <si>
    <t>卢邱柠</t>
  </si>
  <si>
    <t>王阔</t>
  </si>
  <si>
    <t>常乐文</t>
  </si>
  <si>
    <t>张琪</t>
  </si>
  <si>
    <t>李蓓蕾</t>
  </si>
  <si>
    <t>王雨菲</t>
  </si>
  <si>
    <t>周小然</t>
  </si>
  <si>
    <t>宣小燃</t>
  </si>
  <si>
    <t>刘睿喆</t>
  </si>
  <si>
    <t>孙奇</t>
  </si>
  <si>
    <t>王子烨</t>
  </si>
  <si>
    <t>杨懿</t>
  </si>
  <si>
    <t>耿一卓</t>
  </si>
  <si>
    <t>魏呈凝</t>
  </si>
  <si>
    <t>崔悦含</t>
  </si>
  <si>
    <t>靳子烁</t>
  </si>
  <si>
    <t>崔尚</t>
  </si>
  <si>
    <t>张欣硕</t>
  </si>
  <si>
    <t>李雨桐</t>
  </si>
  <si>
    <t>李孜劢</t>
  </si>
  <si>
    <t>张佳策</t>
  </si>
  <si>
    <t>田国涛</t>
  </si>
  <si>
    <t>祖博文</t>
  </si>
  <si>
    <t>陈阔</t>
  </si>
  <si>
    <t>宋扬</t>
  </si>
  <si>
    <t>李萌</t>
  </si>
  <si>
    <t>张啸天</t>
  </si>
  <si>
    <t>雷亚霖</t>
  </si>
  <si>
    <t>牛嘉祥</t>
  </si>
  <si>
    <t>张睦瑄</t>
  </si>
  <si>
    <t>吴萨</t>
  </si>
  <si>
    <t>陈帝君</t>
  </si>
  <si>
    <t>庞茜</t>
  </si>
  <si>
    <t>乔子怡</t>
  </si>
  <si>
    <t>崔金耀</t>
  </si>
  <si>
    <t>张子政</t>
  </si>
  <si>
    <t>王子竣</t>
  </si>
  <si>
    <t>杨劲鹏</t>
  </si>
  <si>
    <t>熊硕谦</t>
  </si>
  <si>
    <t>陈姿均</t>
  </si>
  <si>
    <t>齐玥寒</t>
  </si>
  <si>
    <t>汪全乐</t>
  </si>
  <si>
    <t>秦国轩</t>
  </si>
  <si>
    <t>陈德宝</t>
  </si>
  <si>
    <t>闫誉天</t>
  </si>
  <si>
    <t>曹雪腾</t>
  </si>
  <si>
    <t>付君杰</t>
  </si>
  <si>
    <t>陈泽宇</t>
  </si>
  <si>
    <t>闫一鹏</t>
  </si>
  <si>
    <t>齐红霄</t>
  </si>
  <si>
    <t>苑长贺</t>
  </si>
  <si>
    <t>刘润达</t>
  </si>
  <si>
    <t>朱倬毅</t>
  </si>
  <si>
    <t>刘少秋</t>
  </si>
  <si>
    <t>刘恒瑞</t>
  </si>
  <si>
    <t>汪洋</t>
  </si>
  <si>
    <t>郭奕烁</t>
  </si>
  <si>
    <t>闫飞宇</t>
  </si>
  <si>
    <t>郑成硕</t>
  </si>
  <si>
    <t>常雅如</t>
  </si>
  <si>
    <t>杨秀群</t>
  </si>
  <si>
    <t>郭松昊</t>
  </si>
  <si>
    <t>鲁译泽</t>
  </si>
  <si>
    <t>王炳超</t>
  </si>
  <si>
    <t>李培硕</t>
  </si>
  <si>
    <t>张艺炜</t>
  </si>
  <si>
    <t>霍嘉琪</t>
  </si>
  <si>
    <t>蒋雨</t>
  </si>
  <si>
    <t>杨雨伏</t>
  </si>
  <si>
    <t>梁爽</t>
  </si>
  <si>
    <t>王子易</t>
  </si>
  <si>
    <t>宋彤晖</t>
  </si>
  <si>
    <t>刘锦杰</t>
  </si>
  <si>
    <t>吴彦泽</t>
  </si>
  <si>
    <t>张浓涵</t>
  </si>
  <si>
    <t>刘柯</t>
  </si>
  <si>
    <t>谢律涛</t>
  </si>
  <si>
    <t>李修来</t>
  </si>
  <si>
    <t>孙晔浩</t>
  </si>
  <si>
    <t>王宇阳</t>
  </si>
  <si>
    <t>陈宣烨</t>
  </si>
  <si>
    <t>王乾硕</t>
  </si>
  <si>
    <t>陈润希</t>
  </si>
  <si>
    <t>张雯迪</t>
  </si>
  <si>
    <t>冯一伦</t>
  </si>
  <si>
    <t>张佳琳</t>
  </si>
  <si>
    <t>张欣和</t>
  </si>
  <si>
    <t>席文丽</t>
  </si>
  <si>
    <t>宋嘉玮</t>
  </si>
  <si>
    <t>张治伟</t>
  </si>
  <si>
    <t>纪志鹏</t>
  </si>
  <si>
    <t>陈旭轩</t>
  </si>
  <si>
    <t>毕宸源</t>
  </si>
  <si>
    <t>刘昊龙</t>
  </si>
  <si>
    <t>王朝阳</t>
  </si>
  <si>
    <t>郝雪</t>
  </si>
  <si>
    <t>刘宇杰</t>
  </si>
  <si>
    <t>李逸萱</t>
  </si>
  <si>
    <t>王烁澎</t>
  </si>
  <si>
    <t>廖可煜</t>
  </si>
  <si>
    <t>江云飞</t>
  </si>
  <si>
    <t>姚鹏</t>
  </si>
  <si>
    <t>2022101030109</t>
  </si>
  <si>
    <t>张旭娇</t>
  </si>
  <si>
    <t>定向班</t>
  </si>
  <si>
    <t>2023106030101</t>
  </si>
  <si>
    <t>刘天赐</t>
  </si>
  <si>
    <t>2023106030102</t>
  </si>
  <si>
    <t>李雨霞</t>
  </si>
  <si>
    <t>2023106030103</t>
  </si>
  <si>
    <t>宣朝阳</t>
  </si>
  <si>
    <t>2023106030104</t>
  </si>
  <si>
    <t>于嘉欣</t>
  </si>
  <si>
    <t>2023106030105</t>
  </si>
  <si>
    <t>王珺</t>
  </si>
  <si>
    <t>2023106030106</t>
  </si>
  <si>
    <t>芦宁</t>
  </si>
  <si>
    <t>2023106030107</t>
  </si>
  <si>
    <t>王鑫淼</t>
  </si>
  <si>
    <t>2023106030108</t>
  </si>
  <si>
    <t>胡星源</t>
  </si>
  <si>
    <t>2023106030109</t>
  </si>
  <si>
    <t>张薇</t>
  </si>
  <si>
    <t>2023106030110</t>
  </si>
  <si>
    <t>王鹏飞</t>
  </si>
  <si>
    <t>2023106030111</t>
  </si>
  <si>
    <t>李新楠</t>
  </si>
  <si>
    <t>2023106030112</t>
  </si>
  <si>
    <t>纪佳美</t>
  </si>
  <si>
    <t>2023106030113</t>
  </si>
  <si>
    <t>韩增秀</t>
  </si>
  <si>
    <t>2023106030115</t>
  </si>
  <si>
    <t>刘宇桐</t>
  </si>
  <si>
    <t>2023106030117</t>
  </si>
  <si>
    <t>赵寿蕊</t>
  </si>
  <si>
    <t>2023106030118</t>
  </si>
  <si>
    <t>李钰涵</t>
  </si>
  <si>
    <t>2023106030119</t>
  </si>
  <si>
    <t>傅思磊</t>
  </si>
  <si>
    <t>2023106030120</t>
  </si>
  <si>
    <t>王韵哲</t>
  </si>
  <si>
    <t>2023106030121</t>
  </si>
  <si>
    <t>祁文暄</t>
  </si>
  <si>
    <t>2023106030122</t>
  </si>
  <si>
    <t>关亚莹</t>
  </si>
  <si>
    <t>2023106030123</t>
  </si>
  <si>
    <t>石佳月</t>
  </si>
  <si>
    <t>2023106030124</t>
  </si>
  <si>
    <t>张朔玮</t>
  </si>
  <si>
    <t>2023106030125</t>
  </si>
  <si>
    <t>路博灿</t>
  </si>
  <si>
    <t>2023106030126</t>
  </si>
  <si>
    <t>隋雪</t>
  </si>
  <si>
    <t>2023106030127</t>
  </si>
  <si>
    <t>葛文洁</t>
  </si>
  <si>
    <t>2023106030128</t>
  </si>
  <si>
    <t>2023106030129</t>
  </si>
  <si>
    <t>刘恩随</t>
  </si>
  <si>
    <t>2023106030130</t>
  </si>
  <si>
    <t>孙震</t>
  </si>
  <si>
    <t>2023106030131</t>
  </si>
  <si>
    <t>孟庆洋</t>
  </si>
  <si>
    <t>2023106030132</t>
  </si>
  <si>
    <t>吴俊杰</t>
  </si>
  <si>
    <t>2023106030133</t>
  </si>
  <si>
    <t>杨宇航</t>
  </si>
  <si>
    <t>2023106030134</t>
  </si>
  <si>
    <t>李金东</t>
  </si>
  <si>
    <t>2023106030135</t>
  </si>
  <si>
    <t>贾博轩</t>
  </si>
  <si>
    <t>2023106030136</t>
  </si>
  <si>
    <t>张若婷</t>
  </si>
  <si>
    <t>2023106030137</t>
  </si>
  <si>
    <t>王潇</t>
  </si>
  <si>
    <t>2023106030138</t>
  </si>
  <si>
    <t>王嘉斌</t>
  </si>
  <si>
    <t>2023106030139</t>
  </si>
  <si>
    <t>刘旭</t>
  </si>
  <si>
    <t>2023106030140</t>
  </si>
  <si>
    <t>于哲</t>
  </si>
  <si>
    <t>2023106030141</t>
  </si>
  <si>
    <t>孙培哲</t>
  </si>
  <si>
    <t>2023106030142</t>
  </si>
  <si>
    <t>张新华</t>
  </si>
  <si>
    <t>2023106030143</t>
  </si>
  <si>
    <t>李胜杰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</si>
</sst>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5">
    <font>
      <sz val="10"/>
      <name val="Arial"/>
      <charset val="0"/>
    </font>
    <font>
      <sz val="16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D0D0D"/>
      <name val="宋体"/>
      <charset val="134"/>
    </font>
    <font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name val="Arial"/>
      <charset val="0"/>
    </font>
    <font>
      <sz val="11"/>
      <color theme="1"/>
      <name val="SimSun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1F497D"/>
      <name val="宋体"/>
      <charset val="134"/>
    </font>
    <font>
      <i/>
      <sz val="11"/>
      <color indexed="23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sz val="12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indexed="4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71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14" applyNumberFormat="0" applyAlignment="0" applyProtection="0">
      <alignment vertical="center"/>
    </xf>
    <xf numFmtId="0" fontId="24" fillId="10" borderId="15" applyNumberFormat="0" applyAlignment="0" applyProtection="0">
      <alignment vertical="center"/>
    </xf>
    <xf numFmtId="0" fontId="25" fillId="10" borderId="14" applyNumberFormat="0" applyAlignment="0" applyProtection="0">
      <alignment vertical="center"/>
    </xf>
    <xf numFmtId="0" fontId="26" fillId="11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0" applyBorder="0">
      <protection locked="0"/>
    </xf>
    <xf numFmtId="0" fontId="33" fillId="39" borderId="0">
      <protection locked="0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10" fillId="0" borderId="0" applyBorder="0">
      <protection locked="0"/>
    </xf>
    <xf numFmtId="0" fontId="10" fillId="0" borderId="0" applyBorder="0">
      <protection locked="0"/>
    </xf>
    <xf numFmtId="0" fontId="34" fillId="0" borderId="0" applyBorder="0">
      <protection locked="0"/>
    </xf>
    <xf numFmtId="0" fontId="34" fillId="0" borderId="0" applyBorder="0">
      <protection locked="0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177" fontId="4" fillId="3" borderId="6" xfId="0" applyNumberFormat="1" applyFont="1" applyFill="1" applyBorder="1" applyAlignment="1">
      <alignment horizontal="center" vertical="center"/>
    </xf>
    <xf numFmtId="177" fontId="4" fillId="0" borderId="6" xfId="0" applyNumberFormat="1" applyFont="1" applyBorder="1"/>
    <xf numFmtId="177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4" fillId="0" borderId="6" xfId="0" applyNumberFormat="1" applyFont="1" applyBorder="1" applyAlignment="1">
      <alignment horizontal="right" vertical="center"/>
    </xf>
    <xf numFmtId="49" fontId="3" fillId="4" borderId="5" xfId="0" applyNumberFormat="1" applyFont="1" applyFill="1" applyBorder="1" applyAlignment="1">
      <alignment horizontal="center" vertical="center"/>
    </xf>
    <xf numFmtId="177" fontId="4" fillId="5" borderId="6" xfId="0" applyNumberFormat="1" applyFont="1" applyFill="1" applyBorder="1"/>
    <xf numFmtId="49" fontId="6" fillId="0" borderId="5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7" fontId="4" fillId="5" borderId="8" xfId="0" applyNumberFormat="1" applyFont="1" applyFill="1" applyBorder="1"/>
    <xf numFmtId="177" fontId="4" fillId="3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9" fillId="0" borderId="6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176" fontId="6" fillId="6" borderId="6" xfId="0" applyNumberFormat="1" applyFont="1" applyFill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" fontId="11" fillId="6" borderId="6" xfId="0" applyNumberFormat="1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1" fontId="12" fillId="6" borderId="6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" fontId="7" fillId="6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76" fontId="6" fillId="5" borderId="6" xfId="0" applyNumberFormat="1" applyFont="1" applyFill="1" applyBorder="1" applyAlignment="1">
      <alignment horizontal="center" vertical="center"/>
    </xf>
    <xf numFmtId="176" fontId="4" fillId="5" borderId="6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0" fontId="4" fillId="4" borderId="6" xfId="0" applyNumberFormat="1" applyFont="1" applyFill="1" applyBorder="1" applyAlignment="1" applyProtection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/>
    </xf>
    <xf numFmtId="176" fontId="8" fillId="5" borderId="6" xfId="0" applyNumberFormat="1" applyFont="1" applyFill="1" applyBorder="1" applyAlignment="1">
      <alignment horizontal="center" vertical="center"/>
    </xf>
    <xf numFmtId="49" fontId="12" fillId="4" borderId="6" xfId="0" applyNumberFormat="1" applyFont="1" applyFill="1" applyBorder="1" applyAlignment="1">
      <alignment horizontal="center" vertical="center" wrapText="1"/>
    </xf>
    <xf numFmtId="176" fontId="4" fillId="6" borderId="6" xfId="0" applyNumberFormat="1" applyFont="1" applyFill="1" applyBorder="1" applyAlignment="1">
      <alignment horizontal="center" vertical="center"/>
    </xf>
    <xf numFmtId="176" fontId="8" fillId="6" borderId="6" xfId="0" applyNumberFormat="1" applyFont="1" applyFill="1" applyBorder="1" applyAlignment="1">
      <alignment horizontal="center" vertical="center"/>
    </xf>
    <xf numFmtId="49" fontId="14" fillId="3" borderId="6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/>
    </xf>
    <xf numFmtId="176" fontId="4" fillId="5" borderId="8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33 3" xfId="49"/>
    <cellStyle name="20% - 强调文字颜色 4 33 3 2" xfId="50"/>
    <cellStyle name="常规 2" xfId="51"/>
    <cellStyle name="常规 2 2" xfId="52"/>
    <cellStyle name="常规 3" xfId="53"/>
    <cellStyle name="常规 3 2" xfId="54"/>
    <cellStyle name="常规 3 3" xfId="55"/>
    <cellStyle name="常规 3 4" xfId="56"/>
    <cellStyle name="常规 4" xfId="57"/>
    <cellStyle name="常规 4 2" xfId="58"/>
    <cellStyle name="常规 4 3" xfId="59"/>
    <cellStyle name="常规 5" xfId="60"/>
    <cellStyle name="常规 5 2" xfId="61"/>
    <cellStyle name="常规 52" xfId="62"/>
    <cellStyle name="常规 55" xfId="63"/>
    <cellStyle name="常规 55 2" xfId="64"/>
    <cellStyle name="常规 58 2" xfId="65"/>
    <cellStyle name="常规 58 2 2" xfId="66"/>
    <cellStyle name="常规 6" xfId="67"/>
    <cellStyle name="常规 6 2" xfId="68"/>
    <cellStyle name="常规 7" xfId="69"/>
    <cellStyle name="常规 8" xfId="70"/>
  </cellStyles>
  <dxfs count="15">
    <dxf>
      <fill>
        <patternFill patternType="solid">
          <bgColor rgb="FF0070C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top style="double">
          <color rgb="FF4F81BD"/>
        </top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6B4D8"/>
        </horizontal>
      </border>
    </dxf>
  </dxfs>
  <tableStyles count="2" defaultTableStyle="TableStylePreset3_Accent1" defaultPivotStyle="PivotStyleLight16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TableStylePreset3_Accent1 1" pivot="0" count="7" xr9:uid="{554D1FB2-831D-40AA-ABA4-AD1B97D5A4A7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mruColors>
      <color rgb="00C0C0C0"/>
      <color rgb="00333333"/>
      <color rgb="000D0D0D"/>
      <color rgb="000070C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8"/>
  <sheetViews>
    <sheetView tabSelected="1" zoomScale="91" zoomScaleNormal="91" zoomScaleSheetLayoutView="60" workbookViewId="0">
      <selection activeCell="K11" sqref="K11"/>
    </sheetView>
  </sheetViews>
  <sheetFormatPr defaultColWidth="8.73333333333333" defaultRowHeight="12.75"/>
  <cols>
    <col min="1" max="1" width="19.2666666666667" style="25" customWidth="1"/>
    <col min="2" max="2" width="9.66666666666667" style="25" customWidth="1"/>
    <col min="3" max="3" width="20.1333333333333" style="25" customWidth="1"/>
    <col min="4" max="4" width="8.2" style="26" customWidth="1"/>
    <col min="5" max="5" width="7.66666666666667" style="26" customWidth="1"/>
    <col min="6" max="6" width="7.73333333333333" style="26" customWidth="1"/>
    <col min="7" max="7" width="7.6" style="26" customWidth="1"/>
    <col min="8" max="8" width="7.73333333333333" style="26" customWidth="1"/>
    <col min="9" max="9" width="8.73333333333333" style="25"/>
    <col min="10" max="10" width="12.3333333333333" style="25" customWidth="1"/>
    <col min="11" max="11" width="17.8" style="25" customWidth="1"/>
    <col min="12" max="16384" width="8.73333333333333" style="25"/>
  </cols>
  <sheetData>
    <row r="1" ht="2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.05" customHeight="1" spans="1:11">
      <c r="A2" s="2" t="s">
        <v>1</v>
      </c>
      <c r="B2" s="2" t="s">
        <v>2</v>
      </c>
      <c r="C2" s="27" t="s">
        <v>3</v>
      </c>
      <c r="D2" s="3" t="s">
        <v>4</v>
      </c>
      <c r="E2" s="28" t="s">
        <v>5</v>
      </c>
      <c r="F2" s="29" t="s">
        <v>6</v>
      </c>
      <c r="G2" s="30" t="s">
        <v>7</v>
      </c>
      <c r="H2" s="31" t="s">
        <v>8</v>
      </c>
      <c r="I2" s="32" t="s">
        <v>9</v>
      </c>
      <c r="J2" s="7" t="s">
        <v>10</v>
      </c>
      <c r="K2" s="7" t="s">
        <v>11</v>
      </c>
    </row>
    <row r="3" ht="18" customHeight="1" spans="1:11">
      <c r="A3" s="33">
        <v>2023106110113</v>
      </c>
      <c r="B3" s="34" t="s">
        <v>12</v>
      </c>
      <c r="C3" s="13" t="s">
        <v>13</v>
      </c>
      <c r="D3" s="35">
        <v>20</v>
      </c>
      <c r="E3" s="35">
        <v>55.6784810126582</v>
      </c>
      <c r="F3" s="35">
        <f>(40+59.5)*0.1</f>
        <v>9.95</v>
      </c>
      <c r="G3" s="35">
        <v>7.5</v>
      </c>
      <c r="H3" s="35">
        <f>SUM(D3:G3)</f>
        <v>93.1284810126582</v>
      </c>
      <c r="I3" s="13">
        <f t="shared" ref="I3:I66" si="0">RANK(H3,$H$3:$H$498,0)</f>
        <v>1</v>
      </c>
      <c r="J3" s="13">
        <f t="shared" ref="J3:J66" si="1">RANK(E3,$E$3:$E$498,0)</f>
        <v>3</v>
      </c>
      <c r="K3" s="14" t="s">
        <v>14</v>
      </c>
    </row>
    <row r="4" ht="18" customHeight="1" spans="1:11">
      <c r="A4" s="36">
        <v>2023103010436</v>
      </c>
      <c r="B4" s="37" t="s">
        <v>15</v>
      </c>
      <c r="C4" s="37" t="s">
        <v>16</v>
      </c>
      <c r="D4" s="38">
        <v>20</v>
      </c>
      <c r="E4" s="39">
        <v>54.1974683544304</v>
      </c>
      <c r="F4" s="38">
        <v>10</v>
      </c>
      <c r="G4" s="38">
        <v>7.6</v>
      </c>
      <c r="H4" s="38">
        <f>D4+E4+F4+G4</f>
        <v>91.7974683544304</v>
      </c>
      <c r="I4" s="13">
        <f t="shared" si="0"/>
        <v>2</v>
      </c>
      <c r="J4" s="13">
        <f t="shared" si="1"/>
        <v>21</v>
      </c>
      <c r="K4" s="14" t="s">
        <v>14</v>
      </c>
    </row>
    <row r="5" ht="18" customHeight="1" spans="1:11">
      <c r="A5" s="40">
        <v>2023106011225</v>
      </c>
      <c r="B5" s="41" t="s">
        <v>17</v>
      </c>
      <c r="C5" s="13" t="s">
        <v>18</v>
      </c>
      <c r="D5" s="35">
        <v>20</v>
      </c>
      <c r="E5" s="35">
        <v>55.1392405063291</v>
      </c>
      <c r="F5" s="35">
        <v>10</v>
      </c>
      <c r="G5" s="35">
        <v>6.5</v>
      </c>
      <c r="H5" s="35">
        <f>D5+E5+F5+G5</f>
        <v>91.6392405063291</v>
      </c>
      <c r="I5" s="13">
        <f t="shared" si="0"/>
        <v>3</v>
      </c>
      <c r="J5" s="13">
        <f t="shared" si="1"/>
        <v>8</v>
      </c>
      <c r="K5" s="14" t="s">
        <v>14</v>
      </c>
    </row>
    <row r="6" ht="18" customHeight="1" spans="1:11">
      <c r="A6" s="33">
        <v>2023106010418</v>
      </c>
      <c r="B6" s="42" t="s">
        <v>19</v>
      </c>
      <c r="C6" s="43" t="s">
        <v>20</v>
      </c>
      <c r="D6" s="35">
        <v>20</v>
      </c>
      <c r="E6" s="35">
        <v>55.2683544303798</v>
      </c>
      <c r="F6" s="35">
        <v>10</v>
      </c>
      <c r="G6" s="35">
        <v>6</v>
      </c>
      <c r="H6" s="35">
        <f>SUM(D6,E6,F6,G6)</f>
        <v>91.2683544303798</v>
      </c>
      <c r="I6" s="13">
        <f t="shared" si="0"/>
        <v>4</v>
      </c>
      <c r="J6" s="13">
        <f t="shared" si="1"/>
        <v>5</v>
      </c>
      <c r="K6" s="14" t="s">
        <v>21</v>
      </c>
    </row>
    <row r="7" ht="18" customHeight="1" spans="1:11">
      <c r="A7" s="40">
        <v>2023106011210</v>
      </c>
      <c r="B7" s="41" t="s">
        <v>22</v>
      </c>
      <c r="C7" s="13" t="s">
        <v>18</v>
      </c>
      <c r="D7" s="35">
        <v>20</v>
      </c>
      <c r="E7" s="35">
        <v>53.4379746835443</v>
      </c>
      <c r="F7" s="35">
        <v>10</v>
      </c>
      <c r="G7" s="35">
        <v>7.6</v>
      </c>
      <c r="H7" s="35">
        <f>D7+E7+F7+G7</f>
        <v>91.0379746835443</v>
      </c>
      <c r="I7" s="13">
        <f t="shared" si="0"/>
        <v>5</v>
      </c>
      <c r="J7" s="13">
        <f t="shared" si="1"/>
        <v>42</v>
      </c>
      <c r="K7" s="14" t="s">
        <v>21</v>
      </c>
    </row>
    <row r="8" ht="18" customHeight="1" spans="1:11">
      <c r="A8" s="33">
        <v>2023106010408</v>
      </c>
      <c r="B8" s="42" t="s">
        <v>23</v>
      </c>
      <c r="C8" s="43" t="s">
        <v>20</v>
      </c>
      <c r="D8" s="35">
        <v>20</v>
      </c>
      <c r="E8" s="35">
        <v>55.0253164556962</v>
      </c>
      <c r="F8" s="35">
        <v>10</v>
      </c>
      <c r="G8" s="35">
        <v>6</v>
      </c>
      <c r="H8" s="35">
        <f>SUM(D8,E8,F8,G8)</f>
        <v>91.0253164556962</v>
      </c>
      <c r="I8" s="13">
        <f t="shared" si="0"/>
        <v>6</v>
      </c>
      <c r="J8" s="13">
        <f t="shared" si="1"/>
        <v>9</v>
      </c>
      <c r="K8" s="14" t="s">
        <v>14</v>
      </c>
    </row>
    <row r="9" ht="18" customHeight="1" spans="1:11">
      <c r="A9" s="44">
        <v>2023106010237</v>
      </c>
      <c r="B9" s="45" t="s">
        <v>24</v>
      </c>
      <c r="C9" s="46" t="s">
        <v>25</v>
      </c>
      <c r="D9" s="35">
        <v>20</v>
      </c>
      <c r="E9" s="47">
        <v>54.93</v>
      </c>
      <c r="F9" s="48">
        <v>10</v>
      </c>
      <c r="G9" s="48">
        <v>6</v>
      </c>
      <c r="H9" s="48">
        <v>90.93</v>
      </c>
      <c r="I9" s="13">
        <f t="shared" si="0"/>
        <v>7</v>
      </c>
      <c r="J9" s="13">
        <f t="shared" si="1"/>
        <v>11</v>
      </c>
      <c r="K9" s="14" t="s">
        <v>14</v>
      </c>
    </row>
    <row r="10" ht="18" customHeight="1" spans="1:11">
      <c r="A10" s="49">
        <v>2023106010533</v>
      </c>
      <c r="B10" s="50" t="s">
        <v>26</v>
      </c>
      <c r="C10" s="13" t="s">
        <v>27</v>
      </c>
      <c r="D10" s="35">
        <v>20</v>
      </c>
      <c r="E10" s="35">
        <v>53.7417721518987</v>
      </c>
      <c r="F10" s="35">
        <v>10</v>
      </c>
      <c r="G10" s="35">
        <v>6.9</v>
      </c>
      <c r="H10" s="35">
        <f>SUM(D10:G10)</f>
        <v>90.6417721518987</v>
      </c>
      <c r="I10" s="13">
        <f t="shared" si="0"/>
        <v>8</v>
      </c>
      <c r="J10" s="13">
        <f t="shared" si="1"/>
        <v>35</v>
      </c>
      <c r="K10" s="14" t="s">
        <v>21</v>
      </c>
    </row>
    <row r="11" ht="18" customHeight="1" spans="1:11">
      <c r="A11" s="49">
        <v>2023106010513</v>
      </c>
      <c r="B11" s="50" t="s">
        <v>28</v>
      </c>
      <c r="C11" s="13" t="s">
        <v>27</v>
      </c>
      <c r="D11" s="35">
        <v>20</v>
      </c>
      <c r="E11" s="35">
        <v>52.1164556962025</v>
      </c>
      <c r="F11" s="35">
        <v>10</v>
      </c>
      <c r="G11" s="35">
        <v>8.5</v>
      </c>
      <c r="H11" s="35">
        <f>SUM(D11:G11)</f>
        <v>90.6164556962025</v>
      </c>
      <c r="I11" s="13">
        <f t="shared" si="0"/>
        <v>9</v>
      </c>
      <c r="J11" s="13">
        <f t="shared" si="1"/>
        <v>87</v>
      </c>
      <c r="K11" s="14" t="s">
        <v>21</v>
      </c>
    </row>
    <row r="12" ht="18" customHeight="1" spans="1:11">
      <c r="A12" s="33">
        <v>2023106010123</v>
      </c>
      <c r="B12" s="34" t="s">
        <v>29</v>
      </c>
      <c r="C12" s="13" t="s">
        <v>30</v>
      </c>
      <c r="D12" s="35">
        <v>20</v>
      </c>
      <c r="E12" s="35">
        <v>54.0987341772152</v>
      </c>
      <c r="F12" s="35">
        <v>10</v>
      </c>
      <c r="G12" s="35">
        <v>6</v>
      </c>
      <c r="H12" s="35">
        <f>D12+E12+F12+G12</f>
        <v>90.0987341772152</v>
      </c>
      <c r="I12" s="13">
        <f t="shared" si="0"/>
        <v>10</v>
      </c>
      <c r="J12" s="13">
        <f t="shared" si="1"/>
        <v>23</v>
      </c>
      <c r="K12" s="14" t="s">
        <v>21</v>
      </c>
    </row>
    <row r="13" ht="18" customHeight="1" spans="1:11">
      <c r="A13" s="33">
        <v>2023106011333</v>
      </c>
      <c r="B13" s="34" t="s">
        <v>31</v>
      </c>
      <c r="C13" s="13" t="s">
        <v>13</v>
      </c>
      <c r="D13" s="35">
        <v>20</v>
      </c>
      <c r="E13" s="35">
        <v>50.0962025316456</v>
      </c>
      <c r="F13" s="35">
        <v>10</v>
      </c>
      <c r="G13" s="35">
        <v>9.45</v>
      </c>
      <c r="H13" s="35">
        <f>SUM(D13:G13)</f>
        <v>89.5462025316456</v>
      </c>
      <c r="I13" s="13">
        <f t="shared" si="0"/>
        <v>11</v>
      </c>
      <c r="J13" s="13">
        <f t="shared" si="1"/>
        <v>182</v>
      </c>
      <c r="K13" s="14" t="s">
        <v>14</v>
      </c>
    </row>
    <row r="14" ht="18" customHeight="1" spans="1:11">
      <c r="A14" s="51">
        <v>2023106011006</v>
      </c>
      <c r="B14" s="52" t="s">
        <v>32</v>
      </c>
      <c r="C14" s="53" t="s">
        <v>33</v>
      </c>
      <c r="D14" s="35">
        <v>19.8</v>
      </c>
      <c r="E14" s="35">
        <v>52.4658227848101</v>
      </c>
      <c r="F14" s="35">
        <v>9.95</v>
      </c>
      <c r="G14" s="35">
        <v>7.3</v>
      </c>
      <c r="H14" s="35">
        <v>89.5158227848101</v>
      </c>
      <c r="I14" s="13">
        <f t="shared" si="0"/>
        <v>12</v>
      </c>
      <c r="J14" s="13">
        <f t="shared" si="1"/>
        <v>75</v>
      </c>
      <c r="K14" s="14" t="s">
        <v>14</v>
      </c>
    </row>
    <row r="15" ht="18" customHeight="1" spans="1:11">
      <c r="A15" s="33">
        <v>2023106010419</v>
      </c>
      <c r="B15" s="42" t="s">
        <v>34</v>
      </c>
      <c r="C15" s="43" t="s">
        <v>20</v>
      </c>
      <c r="D15" s="35">
        <v>20</v>
      </c>
      <c r="E15" s="35">
        <v>52.4430379746835</v>
      </c>
      <c r="F15" s="35">
        <v>9.575</v>
      </c>
      <c r="G15" s="35">
        <v>6.8</v>
      </c>
      <c r="H15" s="35">
        <f>SUM(D15,E15,F15,G15)</f>
        <v>88.8180379746835</v>
      </c>
      <c r="I15" s="13">
        <f t="shared" si="0"/>
        <v>13</v>
      </c>
      <c r="J15" s="13">
        <f t="shared" si="1"/>
        <v>77</v>
      </c>
      <c r="K15" s="14" t="s">
        <v>14</v>
      </c>
    </row>
    <row r="16" ht="18" customHeight="1" spans="1:11">
      <c r="A16" s="40">
        <v>2023106410131</v>
      </c>
      <c r="B16" s="41" t="s">
        <v>35</v>
      </c>
      <c r="C16" s="13" t="s">
        <v>18</v>
      </c>
      <c r="D16" s="35">
        <v>20</v>
      </c>
      <c r="E16" s="35">
        <v>51.273417721519</v>
      </c>
      <c r="F16" s="35">
        <v>10</v>
      </c>
      <c r="G16" s="35">
        <v>7.5</v>
      </c>
      <c r="H16" s="35">
        <f>D16+E16+F16+G16</f>
        <v>88.773417721519</v>
      </c>
      <c r="I16" s="13">
        <f t="shared" si="0"/>
        <v>14</v>
      </c>
      <c r="J16" s="13">
        <f t="shared" si="1"/>
        <v>135</v>
      </c>
      <c r="K16" s="14" t="s">
        <v>14</v>
      </c>
    </row>
    <row r="17" ht="18" customHeight="1" spans="1:11">
      <c r="A17" s="33">
        <v>2023106010130</v>
      </c>
      <c r="B17" s="34" t="s">
        <v>36</v>
      </c>
      <c r="C17" s="13" t="s">
        <v>30</v>
      </c>
      <c r="D17" s="35">
        <v>18.18</v>
      </c>
      <c r="E17" s="35">
        <v>54.979746835443</v>
      </c>
      <c r="F17" s="35">
        <v>9.5</v>
      </c>
      <c r="G17" s="35">
        <v>6</v>
      </c>
      <c r="H17" s="35">
        <f>D17+E17+F17+G17</f>
        <v>88.659746835443</v>
      </c>
      <c r="I17" s="13">
        <f t="shared" si="0"/>
        <v>15</v>
      </c>
      <c r="J17" s="13">
        <f t="shared" si="1"/>
        <v>10</v>
      </c>
      <c r="K17" s="14" t="s">
        <v>14</v>
      </c>
    </row>
    <row r="18" ht="18" customHeight="1" spans="1:11">
      <c r="A18" s="33">
        <v>2023106011336</v>
      </c>
      <c r="B18" s="34" t="s">
        <v>37</v>
      </c>
      <c r="C18" s="13" t="s">
        <v>13</v>
      </c>
      <c r="D18" s="35">
        <f>19.2-2*0.2</f>
        <v>18.8</v>
      </c>
      <c r="E18" s="35">
        <v>53.4151898734177</v>
      </c>
      <c r="F18" s="35">
        <f>7.75+2*0.1</f>
        <v>7.95</v>
      </c>
      <c r="G18" s="35">
        <v>8.3</v>
      </c>
      <c r="H18" s="35">
        <f>SUM(D18:G18)</f>
        <v>88.4651898734177</v>
      </c>
      <c r="I18" s="13">
        <f t="shared" si="0"/>
        <v>16</v>
      </c>
      <c r="J18" s="13">
        <f t="shared" si="1"/>
        <v>43</v>
      </c>
      <c r="K18" s="14" t="s">
        <v>38</v>
      </c>
    </row>
    <row r="19" ht="18" customHeight="1" spans="1:11">
      <c r="A19" s="40">
        <v>2023106011227</v>
      </c>
      <c r="B19" s="41" t="s">
        <v>39</v>
      </c>
      <c r="C19" s="13" t="s">
        <v>18</v>
      </c>
      <c r="D19" s="35">
        <v>20</v>
      </c>
      <c r="E19" s="35">
        <v>53.3012658227848</v>
      </c>
      <c r="F19" s="35">
        <v>8.6</v>
      </c>
      <c r="G19" s="35">
        <v>6</v>
      </c>
      <c r="H19" s="35">
        <f>D19+E19+F19+G19</f>
        <v>87.9012658227848</v>
      </c>
      <c r="I19" s="13">
        <f t="shared" si="0"/>
        <v>17</v>
      </c>
      <c r="J19" s="13">
        <f t="shared" si="1"/>
        <v>48</v>
      </c>
      <c r="K19" s="14" t="s">
        <v>38</v>
      </c>
    </row>
    <row r="20" ht="18" customHeight="1" spans="1:11">
      <c r="A20" s="40">
        <v>2023106011213</v>
      </c>
      <c r="B20" s="41" t="s">
        <v>40</v>
      </c>
      <c r="C20" s="13" t="s">
        <v>18</v>
      </c>
      <c r="D20" s="35">
        <v>19.16</v>
      </c>
      <c r="E20" s="35">
        <v>50.9088607594937</v>
      </c>
      <c r="F20" s="35">
        <v>9.85</v>
      </c>
      <c r="G20" s="35">
        <v>7.3</v>
      </c>
      <c r="H20" s="35">
        <f>D20+E20+F20+G20</f>
        <v>87.2188607594937</v>
      </c>
      <c r="I20" s="13">
        <f t="shared" si="0"/>
        <v>18</v>
      </c>
      <c r="J20" s="13">
        <f t="shared" si="1"/>
        <v>148</v>
      </c>
      <c r="K20" s="14" t="s">
        <v>38</v>
      </c>
    </row>
    <row r="21" ht="18" customHeight="1" spans="1:11">
      <c r="A21" s="54">
        <v>2023106011137</v>
      </c>
      <c r="B21" s="55" t="s">
        <v>41</v>
      </c>
      <c r="C21" s="13" t="s">
        <v>42</v>
      </c>
      <c r="D21" s="56">
        <v>17.9</v>
      </c>
      <c r="E21" s="48">
        <v>53.2481012658228</v>
      </c>
      <c r="F21" s="56">
        <v>10</v>
      </c>
      <c r="G21" s="56">
        <v>6</v>
      </c>
      <c r="H21" s="48">
        <f>SUM(D21:G21)</f>
        <v>87.1481012658228</v>
      </c>
      <c r="I21" s="13">
        <f t="shared" si="0"/>
        <v>19</v>
      </c>
      <c r="J21" s="13">
        <f t="shared" si="1"/>
        <v>50</v>
      </c>
      <c r="K21" s="14" t="s">
        <v>38</v>
      </c>
    </row>
    <row r="22" ht="18" customHeight="1" spans="1:11">
      <c r="A22" s="49">
        <v>2023106010526</v>
      </c>
      <c r="B22" s="50" t="s">
        <v>43</v>
      </c>
      <c r="C22" s="13" t="s">
        <v>27</v>
      </c>
      <c r="D22" s="35">
        <v>19</v>
      </c>
      <c r="E22" s="35">
        <v>51.6227848101266</v>
      </c>
      <c r="F22" s="35">
        <v>9.55</v>
      </c>
      <c r="G22" s="35">
        <v>6.8</v>
      </c>
      <c r="H22" s="35">
        <f>SUM(D22:G22)</f>
        <v>86.9727848101266</v>
      </c>
      <c r="I22" s="13">
        <f t="shared" si="0"/>
        <v>20</v>
      </c>
      <c r="J22" s="13">
        <f t="shared" si="1"/>
        <v>116</v>
      </c>
      <c r="K22" s="14" t="s">
        <v>38</v>
      </c>
    </row>
    <row r="23" ht="18" customHeight="1" spans="1:11">
      <c r="A23" s="57">
        <v>2023106010607</v>
      </c>
      <c r="B23" s="13" t="s">
        <v>44</v>
      </c>
      <c r="C23" s="13" t="s">
        <v>45</v>
      </c>
      <c r="D23" s="35">
        <v>20</v>
      </c>
      <c r="E23" s="58">
        <v>50.0962025316456</v>
      </c>
      <c r="F23" s="35">
        <v>9.1</v>
      </c>
      <c r="G23" s="35">
        <v>7.7</v>
      </c>
      <c r="H23" s="35">
        <f>D23+E23+F23+G23</f>
        <v>86.8962025316456</v>
      </c>
      <c r="I23" s="13">
        <f t="shared" si="0"/>
        <v>21</v>
      </c>
      <c r="J23" s="13">
        <f t="shared" si="1"/>
        <v>182</v>
      </c>
      <c r="K23" s="14" t="s">
        <v>38</v>
      </c>
    </row>
    <row r="24" ht="18" customHeight="1" spans="1:11">
      <c r="A24" s="54">
        <v>2023106011120</v>
      </c>
      <c r="B24" s="55" t="s">
        <v>46</v>
      </c>
      <c r="C24" s="13" t="s">
        <v>42</v>
      </c>
      <c r="D24" s="56">
        <v>17.9</v>
      </c>
      <c r="E24" s="48">
        <v>52.1316455696202</v>
      </c>
      <c r="F24" s="56">
        <v>10</v>
      </c>
      <c r="G24" s="56">
        <v>6.8</v>
      </c>
      <c r="H24" s="48">
        <f>SUM(D24:G24)</f>
        <v>86.8316455696202</v>
      </c>
      <c r="I24" s="13">
        <f t="shared" si="0"/>
        <v>22</v>
      </c>
      <c r="J24" s="13">
        <f t="shared" si="1"/>
        <v>85</v>
      </c>
      <c r="K24" s="14" t="s">
        <v>38</v>
      </c>
    </row>
    <row r="25" ht="18" customHeight="1" spans="1:11">
      <c r="A25" s="33">
        <v>2023106011316</v>
      </c>
      <c r="B25" s="34" t="s">
        <v>47</v>
      </c>
      <c r="C25" s="13" t="s">
        <v>13</v>
      </c>
      <c r="D25" s="35">
        <f>17.9-2*0.2</f>
        <v>17.5</v>
      </c>
      <c r="E25" s="35">
        <v>52.9215189873418</v>
      </c>
      <c r="F25" s="35">
        <v>9.95</v>
      </c>
      <c r="G25" s="35">
        <v>6</v>
      </c>
      <c r="H25" s="35">
        <f>SUM(D25:G25)</f>
        <v>86.3715189873418</v>
      </c>
      <c r="I25" s="13">
        <f t="shared" si="0"/>
        <v>23</v>
      </c>
      <c r="J25" s="13">
        <f t="shared" si="1"/>
        <v>59</v>
      </c>
      <c r="K25" s="14" t="s">
        <v>38</v>
      </c>
    </row>
    <row r="26" ht="18" customHeight="1" spans="1:11">
      <c r="A26" s="59">
        <v>2023106010726</v>
      </c>
      <c r="B26" s="60" t="s">
        <v>48</v>
      </c>
      <c r="C26" s="13" t="s">
        <v>49</v>
      </c>
      <c r="D26" s="35">
        <v>20</v>
      </c>
      <c r="E26" s="35">
        <v>51.3949367088608</v>
      </c>
      <c r="F26" s="35">
        <v>8</v>
      </c>
      <c r="G26" s="35">
        <v>6.5</v>
      </c>
      <c r="H26" s="35">
        <f>D26+E26+F26+G26</f>
        <v>85.8949367088608</v>
      </c>
      <c r="I26" s="13">
        <f t="shared" si="0"/>
        <v>24</v>
      </c>
      <c r="J26" s="13">
        <f t="shared" si="1"/>
        <v>130</v>
      </c>
      <c r="K26" s="14" t="s">
        <v>38</v>
      </c>
    </row>
    <row r="27" ht="18" customHeight="1" spans="1:11">
      <c r="A27" s="36">
        <v>2023106010830</v>
      </c>
      <c r="B27" s="37" t="s">
        <v>50</v>
      </c>
      <c r="C27" s="37" t="s">
        <v>51</v>
      </c>
      <c r="D27" s="35">
        <v>20</v>
      </c>
      <c r="E27" s="48">
        <v>51.4177215189873</v>
      </c>
      <c r="F27" s="35">
        <v>8.4</v>
      </c>
      <c r="G27" s="35">
        <v>6</v>
      </c>
      <c r="H27" s="35">
        <v>85.8177215189874</v>
      </c>
      <c r="I27" s="13">
        <f t="shared" si="0"/>
        <v>25</v>
      </c>
      <c r="J27" s="13">
        <f t="shared" si="1"/>
        <v>128</v>
      </c>
      <c r="K27" s="14" t="s">
        <v>38</v>
      </c>
    </row>
    <row r="28" ht="18" customHeight="1" spans="1:11">
      <c r="A28" s="36">
        <v>2023106010822</v>
      </c>
      <c r="B28" s="37" t="s">
        <v>52</v>
      </c>
      <c r="C28" s="37" t="s">
        <v>51</v>
      </c>
      <c r="D28" s="35">
        <v>20</v>
      </c>
      <c r="E28" s="35">
        <v>49.7924050632911</v>
      </c>
      <c r="F28" s="35">
        <v>9.27</v>
      </c>
      <c r="G28" s="35">
        <v>6.7</v>
      </c>
      <c r="H28" s="35">
        <v>85.7624050632911</v>
      </c>
      <c r="I28" s="13">
        <f t="shared" si="0"/>
        <v>26</v>
      </c>
      <c r="J28" s="13">
        <f t="shared" si="1"/>
        <v>199</v>
      </c>
      <c r="K28" s="14" t="s">
        <v>38</v>
      </c>
    </row>
    <row r="29" ht="18" customHeight="1" spans="1:11">
      <c r="A29" s="33">
        <v>2023106410105</v>
      </c>
      <c r="B29" s="34" t="s">
        <v>53</v>
      </c>
      <c r="C29" s="13" t="s">
        <v>13</v>
      </c>
      <c r="D29" s="35">
        <f>18.1-0.2</f>
        <v>17.9</v>
      </c>
      <c r="E29" s="35">
        <v>52.0632911392405</v>
      </c>
      <c r="F29" s="35">
        <v>8.65</v>
      </c>
      <c r="G29" s="35">
        <v>7.1</v>
      </c>
      <c r="H29" s="35">
        <f>SUM(D29:G29)</f>
        <v>85.7132911392405</v>
      </c>
      <c r="I29" s="13">
        <f t="shared" si="0"/>
        <v>27</v>
      </c>
      <c r="J29" s="13">
        <f t="shared" si="1"/>
        <v>92</v>
      </c>
      <c r="K29" s="14" t="s">
        <v>38</v>
      </c>
    </row>
    <row r="30" ht="18" customHeight="1" spans="1:11">
      <c r="A30" s="49">
        <v>2023106010525</v>
      </c>
      <c r="B30" s="50" t="s">
        <v>54</v>
      </c>
      <c r="C30" s="13" t="s">
        <v>27</v>
      </c>
      <c r="D30" s="35">
        <v>20</v>
      </c>
      <c r="E30" s="35">
        <v>50.5974683544304</v>
      </c>
      <c r="F30" s="35">
        <v>8.2</v>
      </c>
      <c r="G30" s="35">
        <v>6.9</v>
      </c>
      <c r="H30" s="35">
        <f>SUM(D30:G30)</f>
        <v>85.6974683544304</v>
      </c>
      <c r="I30" s="13">
        <f t="shared" si="0"/>
        <v>28</v>
      </c>
      <c r="J30" s="13">
        <f t="shared" si="1"/>
        <v>162</v>
      </c>
      <c r="K30" s="14" t="s">
        <v>38</v>
      </c>
    </row>
    <row r="31" ht="18" customHeight="1" spans="1:11">
      <c r="A31" s="40">
        <v>2023106011230</v>
      </c>
      <c r="B31" s="41" t="s">
        <v>55</v>
      </c>
      <c r="C31" s="13" t="s">
        <v>18</v>
      </c>
      <c r="D31" s="35">
        <v>20</v>
      </c>
      <c r="E31" s="35">
        <v>54.053164556962</v>
      </c>
      <c r="F31" s="35">
        <v>5.6</v>
      </c>
      <c r="G31" s="35">
        <v>6</v>
      </c>
      <c r="H31" s="35">
        <f>D31+E31+F31+G31</f>
        <v>85.653164556962</v>
      </c>
      <c r="I31" s="13">
        <f t="shared" si="0"/>
        <v>29</v>
      </c>
      <c r="J31" s="13">
        <f t="shared" si="1"/>
        <v>26</v>
      </c>
      <c r="K31" s="14" t="s">
        <v>38</v>
      </c>
    </row>
    <row r="32" ht="18" customHeight="1" spans="1:11">
      <c r="A32" s="49">
        <v>2023106010328</v>
      </c>
      <c r="B32" s="61" t="s">
        <v>56</v>
      </c>
      <c r="C32" s="13" t="s">
        <v>57</v>
      </c>
      <c r="D32" s="35">
        <v>17.7</v>
      </c>
      <c r="E32" s="35">
        <v>55.420253164557</v>
      </c>
      <c r="F32" s="35">
        <v>6.5</v>
      </c>
      <c r="G32" s="35">
        <v>6</v>
      </c>
      <c r="H32" s="35">
        <f>G32+F32+E32+D32</f>
        <v>85.620253164557</v>
      </c>
      <c r="I32" s="13">
        <f t="shared" si="0"/>
        <v>30</v>
      </c>
      <c r="J32" s="13">
        <f t="shared" si="1"/>
        <v>4</v>
      </c>
      <c r="K32" s="14" t="s">
        <v>38</v>
      </c>
    </row>
    <row r="33" ht="18" customHeight="1" spans="1:11">
      <c r="A33" s="33">
        <v>2023106010133</v>
      </c>
      <c r="B33" s="34" t="s">
        <v>58</v>
      </c>
      <c r="C33" s="13" t="s">
        <v>30</v>
      </c>
      <c r="D33" s="35">
        <v>19.58</v>
      </c>
      <c r="E33" s="35">
        <v>51.6227848101266</v>
      </c>
      <c r="F33" s="35">
        <v>8.4</v>
      </c>
      <c r="G33" s="35">
        <v>6</v>
      </c>
      <c r="H33" s="35">
        <f>D33+E33+F33+G33</f>
        <v>85.6027848101266</v>
      </c>
      <c r="I33" s="13">
        <f t="shared" si="0"/>
        <v>31</v>
      </c>
      <c r="J33" s="13">
        <f t="shared" si="1"/>
        <v>116</v>
      </c>
      <c r="K33" s="14" t="s">
        <v>38</v>
      </c>
    </row>
    <row r="34" ht="18" customHeight="1" spans="1:11">
      <c r="A34" s="33">
        <v>2023106011311</v>
      </c>
      <c r="B34" s="34" t="s">
        <v>59</v>
      </c>
      <c r="C34" s="13" t="s">
        <v>13</v>
      </c>
      <c r="D34" s="35">
        <v>19</v>
      </c>
      <c r="E34" s="35">
        <v>50.7341772151899</v>
      </c>
      <c r="F34" s="35">
        <v>9.35</v>
      </c>
      <c r="G34" s="35">
        <v>6</v>
      </c>
      <c r="H34" s="35">
        <f>SUM(D34:G34)</f>
        <v>85.0841772151899</v>
      </c>
      <c r="I34" s="13">
        <f t="shared" si="0"/>
        <v>32</v>
      </c>
      <c r="J34" s="13">
        <f t="shared" si="1"/>
        <v>158</v>
      </c>
      <c r="K34" s="14" t="s">
        <v>38</v>
      </c>
    </row>
    <row r="35" ht="18" customHeight="1" spans="1:11">
      <c r="A35" s="40">
        <v>2023106011221</v>
      </c>
      <c r="B35" s="41" t="s">
        <v>60</v>
      </c>
      <c r="C35" s="13" t="s">
        <v>18</v>
      </c>
      <c r="D35" s="35">
        <v>18.4</v>
      </c>
      <c r="E35" s="35">
        <v>50.6126582278481</v>
      </c>
      <c r="F35" s="35">
        <v>9.1</v>
      </c>
      <c r="G35" s="35">
        <v>6.6</v>
      </c>
      <c r="H35" s="35">
        <f>D35+E35+F35+G35</f>
        <v>84.7126582278481</v>
      </c>
      <c r="I35" s="13">
        <f t="shared" si="0"/>
        <v>33</v>
      </c>
      <c r="J35" s="13">
        <f t="shared" si="1"/>
        <v>161</v>
      </c>
      <c r="K35" s="14" t="s">
        <v>38</v>
      </c>
    </row>
    <row r="36" ht="18" customHeight="1" spans="1:11">
      <c r="A36" s="33">
        <v>2023106010428</v>
      </c>
      <c r="B36" s="42" t="s">
        <v>61</v>
      </c>
      <c r="C36" s="43" t="s">
        <v>20</v>
      </c>
      <c r="D36" s="35">
        <v>19.5</v>
      </c>
      <c r="E36" s="35">
        <v>53.1341772151899</v>
      </c>
      <c r="F36" s="35">
        <v>5.9</v>
      </c>
      <c r="G36" s="35">
        <v>6</v>
      </c>
      <c r="H36" s="35">
        <f>SUM(D36,E36,F36,G36)</f>
        <v>84.5341772151899</v>
      </c>
      <c r="I36" s="13">
        <f t="shared" si="0"/>
        <v>34</v>
      </c>
      <c r="J36" s="13">
        <f t="shared" si="1"/>
        <v>54</v>
      </c>
      <c r="K36" s="14" t="s">
        <v>38</v>
      </c>
    </row>
    <row r="37" ht="18" customHeight="1" spans="1:11">
      <c r="A37" s="36">
        <v>2023106010821</v>
      </c>
      <c r="B37" s="37" t="s">
        <v>62</v>
      </c>
      <c r="C37" s="37" t="s">
        <v>51</v>
      </c>
      <c r="D37" s="35">
        <v>17.2</v>
      </c>
      <c r="E37" s="35">
        <v>51.326582278481</v>
      </c>
      <c r="F37" s="35">
        <v>9.5</v>
      </c>
      <c r="G37" s="35">
        <v>6.5</v>
      </c>
      <c r="H37" s="35">
        <v>84.526582278481</v>
      </c>
      <c r="I37" s="13">
        <f t="shared" si="0"/>
        <v>35</v>
      </c>
      <c r="J37" s="13">
        <f t="shared" si="1"/>
        <v>132</v>
      </c>
      <c r="K37" s="14" t="s">
        <v>38</v>
      </c>
    </row>
    <row r="38" ht="18" customHeight="1" spans="1:11">
      <c r="A38" s="40">
        <v>2023106011231</v>
      </c>
      <c r="B38" s="41" t="s">
        <v>63</v>
      </c>
      <c r="C38" s="13" t="s">
        <v>18</v>
      </c>
      <c r="D38" s="35">
        <v>16.4</v>
      </c>
      <c r="E38" s="35">
        <v>51.2962025316456</v>
      </c>
      <c r="F38" s="35">
        <v>10</v>
      </c>
      <c r="G38" s="35">
        <v>6.8</v>
      </c>
      <c r="H38" s="35">
        <f>D38+E38+F38+G38</f>
        <v>84.4962025316456</v>
      </c>
      <c r="I38" s="13">
        <f t="shared" si="0"/>
        <v>36</v>
      </c>
      <c r="J38" s="13">
        <f t="shared" si="1"/>
        <v>134</v>
      </c>
      <c r="K38" s="14" t="s">
        <v>38</v>
      </c>
    </row>
    <row r="39" ht="18" customHeight="1" spans="1:11">
      <c r="A39" s="62">
        <v>2023106110124</v>
      </c>
      <c r="B39" s="60" t="s">
        <v>64</v>
      </c>
      <c r="C39" s="13" t="s">
        <v>49</v>
      </c>
      <c r="D39" s="35">
        <v>20</v>
      </c>
      <c r="E39" s="35">
        <v>52.7772151898734</v>
      </c>
      <c r="F39" s="35">
        <v>5.7</v>
      </c>
      <c r="G39" s="35">
        <v>6</v>
      </c>
      <c r="H39" s="35">
        <f>D39+E39+F39+G39</f>
        <v>84.4772151898734</v>
      </c>
      <c r="I39" s="13">
        <f t="shared" si="0"/>
        <v>37</v>
      </c>
      <c r="J39" s="13">
        <f t="shared" si="1"/>
        <v>64</v>
      </c>
      <c r="K39" s="14" t="s">
        <v>38</v>
      </c>
    </row>
    <row r="40" ht="18" customHeight="1" spans="1:11">
      <c r="A40" s="62">
        <v>2023106010735</v>
      </c>
      <c r="B40" s="60" t="s">
        <v>65</v>
      </c>
      <c r="C40" s="13" t="s">
        <v>49</v>
      </c>
      <c r="D40" s="35">
        <v>16.8</v>
      </c>
      <c r="E40" s="35">
        <v>54.053164556962</v>
      </c>
      <c r="F40" s="35">
        <v>7.5</v>
      </c>
      <c r="G40" s="35">
        <v>6</v>
      </c>
      <c r="H40" s="35">
        <f>D40+E40+F40+G40</f>
        <v>84.353164556962</v>
      </c>
      <c r="I40" s="13">
        <f t="shared" si="0"/>
        <v>38</v>
      </c>
      <c r="J40" s="13">
        <f t="shared" si="1"/>
        <v>26</v>
      </c>
      <c r="K40" s="14" t="s">
        <v>38</v>
      </c>
    </row>
    <row r="41" ht="18" customHeight="1" spans="1:11">
      <c r="A41" s="49">
        <v>2023106010529</v>
      </c>
      <c r="B41" s="50" t="s">
        <v>66</v>
      </c>
      <c r="C41" s="13" t="s">
        <v>27</v>
      </c>
      <c r="D41" s="35">
        <v>17.7</v>
      </c>
      <c r="E41" s="35">
        <v>53.126582278481</v>
      </c>
      <c r="F41" s="35">
        <v>7.5</v>
      </c>
      <c r="G41" s="35">
        <v>6</v>
      </c>
      <c r="H41" s="35">
        <f>SUM(D41:G41)</f>
        <v>84.326582278481</v>
      </c>
      <c r="I41" s="13">
        <f t="shared" si="0"/>
        <v>39</v>
      </c>
      <c r="J41" s="13">
        <f t="shared" si="1"/>
        <v>55</v>
      </c>
      <c r="K41" s="14" t="s">
        <v>38</v>
      </c>
    </row>
    <row r="42" ht="18" customHeight="1" spans="1:11">
      <c r="A42" s="57">
        <v>2023106010629</v>
      </c>
      <c r="B42" s="13" t="s">
        <v>67</v>
      </c>
      <c r="C42" s="13" t="s">
        <v>45</v>
      </c>
      <c r="D42" s="35">
        <v>16.2</v>
      </c>
      <c r="E42" s="58">
        <v>53.2481012658228</v>
      </c>
      <c r="F42" s="35">
        <v>8.8</v>
      </c>
      <c r="G42" s="35">
        <v>6</v>
      </c>
      <c r="H42" s="35">
        <f>D42+E42+F42+G42</f>
        <v>84.2481012658228</v>
      </c>
      <c r="I42" s="13">
        <f t="shared" si="0"/>
        <v>40</v>
      </c>
      <c r="J42" s="13">
        <f t="shared" si="1"/>
        <v>50</v>
      </c>
      <c r="K42" s="14" t="s">
        <v>38</v>
      </c>
    </row>
    <row r="43" ht="18" customHeight="1" spans="1:11">
      <c r="A43" s="36">
        <v>2023106010832</v>
      </c>
      <c r="B43" s="37" t="s">
        <v>68</v>
      </c>
      <c r="C43" s="37" t="s">
        <v>51</v>
      </c>
      <c r="D43" s="35">
        <v>16.3</v>
      </c>
      <c r="E43" s="35">
        <v>52.6101265822785</v>
      </c>
      <c r="F43" s="35">
        <v>9.3</v>
      </c>
      <c r="G43" s="35">
        <v>6</v>
      </c>
      <c r="H43" s="35">
        <v>84.2101265822785</v>
      </c>
      <c r="I43" s="13">
        <f t="shared" si="0"/>
        <v>41</v>
      </c>
      <c r="J43" s="13">
        <f t="shared" si="1"/>
        <v>70</v>
      </c>
      <c r="K43" s="14" t="s">
        <v>38</v>
      </c>
    </row>
    <row r="44" ht="18" customHeight="1" spans="1:11">
      <c r="A44" s="62">
        <v>2023106010734</v>
      </c>
      <c r="B44" s="60" t="s">
        <v>69</v>
      </c>
      <c r="C44" s="13" t="s">
        <v>49</v>
      </c>
      <c r="D44" s="35">
        <v>18.3</v>
      </c>
      <c r="E44" s="35">
        <v>54.0987341772152</v>
      </c>
      <c r="F44" s="35">
        <v>5.8</v>
      </c>
      <c r="G44" s="35">
        <v>6</v>
      </c>
      <c r="H44" s="35">
        <f>D44+E44+F44+G44</f>
        <v>84.1987341772152</v>
      </c>
      <c r="I44" s="13">
        <f t="shared" si="0"/>
        <v>42</v>
      </c>
      <c r="J44" s="13">
        <f t="shared" si="1"/>
        <v>23</v>
      </c>
      <c r="K44" s="14" t="s">
        <v>38</v>
      </c>
    </row>
    <row r="45" ht="18" customHeight="1" spans="1:11">
      <c r="A45" s="44">
        <v>2023106010230</v>
      </c>
      <c r="B45" s="45" t="s">
        <v>70</v>
      </c>
      <c r="C45" s="46" t="s">
        <v>25</v>
      </c>
      <c r="D45" s="35">
        <v>16.8</v>
      </c>
      <c r="E45" s="47">
        <v>54.82</v>
      </c>
      <c r="F45" s="48">
        <v>6.5</v>
      </c>
      <c r="G45" s="48">
        <v>6</v>
      </c>
      <c r="H45" s="48">
        <v>84.12</v>
      </c>
      <c r="I45" s="13">
        <f t="shared" si="0"/>
        <v>43</v>
      </c>
      <c r="J45" s="13">
        <f t="shared" si="1"/>
        <v>15</v>
      </c>
      <c r="K45" s="14" t="s">
        <v>38</v>
      </c>
    </row>
    <row r="46" ht="18" customHeight="1" spans="1:11">
      <c r="A46" s="57">
        <v>2023106010632</v>
      </c>
      <c r="B46" s="13" t="s">
        <v>71</v>
      </c>
      <c r="C46" s="13" t="s">
        <v>45</v>
      </c>
      <c r="D46" s="35">
        <v>18.6</v>
      </c>
      <c r="E46" s="58">
        <v>52.3822784810127</v>
      </c>
      <c r="F46" s="35">
        <v>5.95</v>
      </c>
      <c r="G46" s="35">
        <v>6.9</v>
      </c>
      <c r="H46" s="35">
        <f>D46+E46+F46+G46</f>
        <v>83.8322784810127</v>
      </c>
      <c r="I46" s="13">
        <f t="shared" si="0"/>
        <v>44</v>
      </c>
      <c r="J46" s="13">
        <f t="shared" si="1"/>
        <v>79</v>
      </c>
      <c r="K46" s="14" t="s">
        <v>38</v>
      </c>
    </row>
    <row r="47" ht="18" customHeight="1" spans="1:11">
      <c r="A47" s="54">
        <v>2023106011113</v>
      </c>
      <c r="B47" s="55" t="s">
        <v>72</v>
      </c>
      <c r="C47" s="13" t="s">
        <v>42</v>
      </c>
      <c r="D47" s="56">
        <v>15.8</v>
      </c>
      <c r="E47" s="48">
        <v>51.8810126582278</v>
      </c>
      <c r="F47" s="56">
        <v>8.6</v>
      </c>
      <c r="G47" s="56">
        <v>7.4</v>
      </c>
      <c r="H47" s="48">
        <f>SUM(D47:G47)</f>
        <v>83.6810126582278</v>
      </c>
      <c r="I47" s="13">
        <f t="shared" si="0"/>
        <v>45</v>
      </c>
      <c r="J47" s="13">
        <f t="shared" si="1"/>
        <v>101</v>
      </c>
      <c r="K47" s="14" t="s">
        <v>38</v>
      </c>
    </row>
    <row r="48" ht="18" customHeight="1" spans="1:11">
      <c r="A48" s="54">
        <v>2023106011127</v>
      </c>
      <c r="B48" s="55" t="s">
        <v>73</v>
      </c>
      <c r="C48" s="13" t="s">
        <v>42</v>
      </c>
      <c r="D48" s="56">
        <v>15</v>
      </c>
      <c r="E48" s="48">
        <v>56.2405063291139</v>
      </c>
      <c r="F48" s="56">
        <v>6.3</v>
      </c>
      <c r="G48" s="56">
        <v>6</v>
      </c>
      <c r="H48" s="48">
        <f>SUM(D48:G48)</f>
        <v>83.5405063291139</v>
      </c>
      <c r="I48" s="13">
        <f t="shared" si="0"/>
        <v>46</v>
      </c>
      <c r="J48" s="13">
        <f t="shared" si="1"/>
        <v>2</v>
      </c>
      <c r="K48" s="14" t="s">
        <v>38</v>
      </c>
    </row>
    <row r="49" ht="18" customHeight="1" spans="1:11">
      <c r="A49" s="62">
        <v>2023106010732</v>
      </c>
      <c r="B49" s="60" t="s">
        <v>74</v>
      </c>
      <c r="C49" s="13" t="s">
        <v>49</v>
      </c>
      <c r="D49" s="35">
        <v>17.2</v>
      </c>
      <c r="E49" s="35">
        <v>55.2303797468354</v>
      </c>
      <c r="F49" s="35">
        <v>5.1</v>
      </c>
      <c r="G49" s="35">
        <v>6</v>
      </c>
      <c r="H49" s="35">
        <f>D49+E49+F49+G49</f>
        <v>83.5303797468354</v>
      </c>
      <c r="I49" s="13">
        <f t="shared" si="0"/>
        <v>47</v>
      </c>
      <c r="J49" s="13">
        <f t="shared" si="1"/>
        <v>7</v>
      </c>
      <c r="K49" s="14" t="s">
        <v>38</v>
      </c>
    </row>
    <row r="50" ht="18" customHeight="1" spans="1:11">
      <c r="A50" s="33">
        <v>2023106011319</v>
      </c>
      <c r="B50" s="34" t="s">
        <v>75</v>
      </c>
      <c r="C50" s="13" t="s">
        <v>13</v>
      </c>
      <c r="D50" s="35">
        <v>17</v>
      </c>
      <c r="E50" s="35">
        <v>52.6253164556962</v>
      </c>
      <c r="F50" s="35">
        <v>7.9</v>
      </c>
      <c r="G50" s="35">
        <v>6</v>
      </c>
      <c r="H50" s="35">
        <f>SUM(D50:G50)</f>
        <v>83.5253164556962</v>
      </c>
      <c r="I50" s="13">
        <f t="shared" si="0"/>
        <v>48</v>
      </c>
      <c r="J50" s="13">
        <f t="shared" si="1"/>
        <v>68</v>
      </c>
      <c r="K50" s="14" t="s">
        <v>38</v>
      </c>
    </row>
    <row r="51" ht="18" customHeight="1" spans="1:11">
      <c r="A51" s="62">
        <v>2023106010728</v>
      </c>
      <c r="B51" s="60" t="s">
        <v>76</v>
      </c>
      <c r="C51" s="13" t="s">
        <v>49</v>
      </c>
      <c r="D51" s="35">
        <v>18</v>
      </c>
      <c r="E51" s="35">
        <v>52.4658227848101</v>
      </c>
      <c r="F51" s="35">
        <v>6.5</v>
      </c>
      <c r="G51" s="35">
        <v>6.5</v>
      </c>
      <c r="H51" s="35">
        <f>D51+E51+F51+G51</f>
        <v>83.4658227848101</v>
      </c>
      <c r="I51" s="13">
        <f t="shared" si="0"/>
        <v>49</v>
      </c>
      <c r="J51" s="13">
        <f t="shared" si="1"/>
        <v>75</v>
      </c>
      <c r="K51" s="14" t="s">
        <v>38</v>
      </c>
    </row>
    <row r="52" ht="18" customHeight="1" spans="1:11">
      <c r="A52" s="33">
        <v>2023106010429</v>
      </c>
      <c r="B52" s="42" t="s">
        <v>77</v>
      </c>
      <c r="C52" s="43" t="s">
        <v>20</v>
      </c>
      <c r="D52" s="35">
        <v>16</v>
      </c>
      <c r="E52" s="35">
        <v>54.8506329113924</v>
      </c>
      <c r="F52" s="35">
        <v>5.7</v>
      </c>
      <c r="G52" s="35">
        <v>6.8</v>
      </c>
      <c r="H52" s="35">
        <f>SUM(D52,E52,F52,G52)</f>
        <v>83.3506329113924</v>
      </c>
      <c r="I52" s="13">
        <f t="shared" si="0"/>
        <v>50</v>
      </c>
      <c r="J52" s="13">
        <f t="shared" si="1"/>
        <v>14</v>
      </c>
      <c r="K52" s="14" t="s">
        <v>38</v>
      </c>
    </row>
    <row r="53" ht="18" customHeight="1" spans="1:11">
      <c r="A53" s="49">
        <v>2023106010301</v>
      </c>
      <c r="B53" s="61" t="s">
        <v>78</v>
      </c>
      <c r="C53" s="13" t="s">
        <v>57</v>
      </c>
      <c r="D53" s="35">
        <v>15.4</v>
      </c>
      <c r="E53" s="35">
        <v>53.9316455696203</v>
      </c>
      <c r="F53" s="35">
        <v>4.9</v>
      </c>
      <c r="G53" s="35">
        <v>8.9</v>
      </c>
      <c r="H53" s="35">
        <f>G53+F53+E53+D53</f>
        <v>83.1316455696203</v>
      </c>
      <c r="I53" s="13">
        <f t="shared" si="0"/>
        <v>51</v>
      </c>
      <c r="J53" s="13">
        <f t="shared" si="1"/>
        <v>30</v>
      </c>
      <c r="K53" s="15" t="s">
        <v>79</v>
      </c>
    </row>
    <row r="54" ht="18" customHeight="1" spans="1:11">
      <c r="A54" s="54">
        <v>2023106011122</v>
      </c>
      <c r="B54" s="55" t="s">
        <v>80</v>
      </c>
      <c r="C54" s="13" t="s">
        <v>42</v>
      </c>
      <c r="D54" s="56">
        <v>18.1</v>
      </c>
      <c r="E54" s="48">
        <v>48.1670886075949</v>
      </c>
      <c r="F54" s="56">
        <v>10</v>
      </c>
      <c r="G54" s="56">
        <v>6.8</v>
      </c>
      <c r="H54" s="48">
        <f>SUM(D54:G54)</f>
        <v>83.0670886075949</v>
      </c>
      <c r="I54" s="13">
        <f t="shared" si="0"/>
        <v>52</v>
      </c>
      <c r="J54" s="13">
        <f t="shared" si="1"/>
        <v>272</v>
      </c>
      <c r="K54" s="14" t="s">
        <v>81</v>
      </c>
    </row>
    <row r="55" ht="18" customHeight="1" spans="1:11">
      <c r="A55" s="33">
        <v>2023106010121</v>
      </c>
      <c r="B55" s="34" t="s">
        <v>82</v>
      </c>
      <c r="C55" s="13" t="s">
        <v>30</v>
      </c>
      <c r="D55" s="35">
        <v>15.6</v>
      </c>
      <c r="E55" s="35">
        <v>54.5620253164557</v>
      </c>
      <c r="F55" s="35">
        <v>6.9</v>
      </c>
      <c r="G55" s="35">
        <v>6</v>
      </c>
      <c r="H55" s="35">
        <f>D55+E55+F55+G55</f>
        <v>83.0620253164557</v>
      </c>
      <c r="I55" s="13">
        <f t="shared" si="0"/>
        <v>53</v>
      </c>
      <c r="J55" s="13">
        <f t="shared" si="1"/>
        <v>19</v>
      </c>
      <c r="K55" s="14" t="s">
        <v>79</v>
      </c>
    </row>
    <row r="56" ht="18" customHeight="1" spans="1:11">
      <c r="A56" s="40">
        <v>2023106011224</v>
      </c>
      <c r="B56" s="41" t="s">
        <v>83</v>
      </c>
      <c r="C56" s="13" t="s">
        <v>18</v>
      </c>
      <c r="D56" s="35">
        <v>19.9</v>
      </c>
      <c r="E56" s="35">
        <v>50.9924050632911</v>
      </c>
      <c r="F56" s="35">
        <v>5.5</v>
      </c>
      <c r="G56" s="35">
        <v>6.65</v>
      </c>
      <c r="H56" s="35">
        <f>D56+E56+F56+G56</f>
        <v>83.0424050632911</v>
      </c>
      <c r="I56" s="13">
        <f t="shared" si="0"/>
        <v>54</v>
      </c>
      <c r="J56" s="13">
        <f t="shared" si="1"/>
        <v>145</v>
      </c>
      <c r="K56" s="14" t="s">
        <v>81</v>
      </c>
    </row>
    <row r="57" ht="18" customHeight="1" spans="1:11">
      <c r="A57" s="36">
        <v>2023106010924</v>
      </c>
      <c r="B57" s="37" t="s">
        <v>84</v>
      </c>
      <c r="C57" s="37" t="s">
        <v>16</v>
      </c>
      <c r="D57" s="63">
        <v>20</v>
      </c>
      <c r="E57" s="39">
        <v>51.5240506329114</v>
      </c>
      <c r="F57" s="38">
        <v>5.3</v>
      </c>
      <c r="G57" s="38">
        <v>6.2</v>
      </c>
      <c r="H57" s="38">
        <f>D57+E57+F57+G57</f>
        <v>83.0240506329114</v>
      </c>
      <c r="I57" s="13">
        <f t="shared" si="0"/>
        <v>55</v>
      </c>
      <c r="J57" s="13">
        <f t="shared" si="1"/>
        <v>121</v>
      </c>
      <c r="K57" s="14" t="s">
        <v>81</v>
      </c>
    </row>
    <row r="58" ht="18" customHeight="1" spans="1:11">
      <c r="A58" s="54">
        <v>2023106011135</v>
      </c>
      <c r="B58" s="55" t="s">
        <v>85</v>
      </c>
      <c r="C58" s="13" t="s">
        <v>42</v>
      </c>
      <c r="D58" s="56">
        <v>15.8</v>
      </c>
      <c r="E58" s="48">
        <v>56.5215189873418</v>
      </c>
      <c r="F58" s="56">
        <v>4.7</v>
      </c>
      <c r="G58" s="56">
        <v>6</v>
      </c>
      <c r="H58" s="48">
        <f>SUM(D58:G58)</f>
        <v>83.0215189873418</v>
      </c>
      <c r="I58" s="13">
        <f t="shared" si="0"/>
        <v>56</v>
      </c>
      <c r="J58" s="13">
        <f t="shared" si="1"/>
        <v>1</v>
      </c>
      <c r="K58" s="14" t="s">
        <v>79</v>
      </c>
    </row>
    <row r="59" ht="18" customHeight="1" spans="1:11">
      <c r="A59" s="57">
        <v>2023106210116</v>
      </c>
      <c r="B59" s="13" t="s">
        <v>86</v>
      </c>
      <c r="C59" s="13" t="s">
        <v>45</v>
      </c>
      <c r="D59" s="35">
        <v>15.2</v>
      </c>
      <c r="E59" s="58">
        <v>54.8582278481013</v>
      </c>
      <c r="F59" s="35">
        <v>6.3</v>
      </c>
      <c r="G59" s="35">
        <v>6.5</v>
      </c>
      <c r="H59" s="35">
        <f>D59+E59+F59+G59</f>
        <v>82.8582278481013</v>
      </c>
      <c r="I59" s="13">
        <f t="shared" si="0"/>
        <v>57</v>
      </c>
      <c r="J59" s="13">
        <f t="shared" si="1"/>
        <v>12</v>
      </c>
      <c r="K59" s="14" t="s">
        <v>79</v>
      </c>
    </row>
    <row r="60" ht="18" customHeight="1" spans="1:11">
      <c r="A60" s="44">
        <v>2023106010233</v>
      </c>
      <c r="B60" s="45" t="s">
        <v>87</v>
      </c>
      <c r="C60" s="46" t="s">
        <v>25</v>
      </c>
      <c r="D60" s="35">
        <v>16.4</v>
      </c>
      <c r="E60" s="47">
        <v>54.24</v>
      </c>
      <c r="F60" s="48">
        <v>6</v>
      </c>
      <c r="G60" s="48">
        <v>6</v>
      </c>
      <c r="H60" s="48">
        <v>82.64</v>
      </c>
      <c r="I60" s="13">
        <f t="shared" si="0"/>
        <v>58</v>
      </c>
      <c r="J60" s="13">
        <f t="shared" si="1"/>
        <v>20</v>
      </c>
      <c r="K60" s="14" t="s">
        <v>79</v>
      </c>
    </row>
    <row r="61" ht="18" customHeight="1" spans="1:11">
      <c r="A61" s="36">
        <v>2023106210440</v>
      </c>
      <c r="B61" s="37" t="s">
        <v>88</v>
      </c>
      <c r="C61" s="37" t="s">
        <v>51</v>
      </c>
      <c r="D61" s="35">
        <v>17.58</v>
      </c>
      <c r="E61" s="35">
        <v>54.1974683544304</v>
      </c>
      <c r="F61" s="35">
        <v>4.8</v>
      </c>
      <c r="G61" s="35">
        <v>6</v>
      </c>
      <c r="H61" s="35">
        <v>82.5774683544304</v>
      </c>
      <c r="I61" s="13">
        <f t="shared" si="0"/>
        <v>59</v>
      </c>
      <c r="J61" s="13">
        <f t="shared" si="1"/>
        <v>21</v>
      </c>
      <c r="K61" s="15" t="s">
        <v>79</v>
      </c>
    </row>
    <row r="62" ht="18" customHeight="1" spans="1:11">
      <c r="A62" s="33">
        <v>2023106011331</v>
      </c>
      <c r="B62" s="34" t="s">
        <v>89</v>
      </c>
      <c r="C62" s="13" t="s">
        <v>13</v>
      </c>
      <c r="D62" s="35">
        <v>15.4</v>
      </c>
      <c r="E62" s="35">
        <v>52.0708860759494</v>
      </c>
      <c r="F62" s="35">
        <v>7.8</v>
      </c>
      <c r="G62" s="35">
        <v>7.3</v>
      </c>
      <c r="H62" s="35">
        <f>SUM(D62:G62)</f>
        <v>82.5708860759494</v>
      </c>
      <c r="I62" s="13">
        <f t="shared" si="0"/>
        <v>60</v>
      </c>
      <c r="J62" s="13">
        <f t="shared" si="1"/>
        <v>91</v>
      </c>
      <c r="K62" s="64"/>
    </row>
    <row r="63" ht="18" customHeight="1" spans="1:11">
      <c r="A63" s="33">
        <v>2023106010124</v>
      </c>
      <c r="B63" s="34" t="s">
        <v>90</v>
      </c>
      <c r="C63" s="13" t="s">
        <v>30</v>
      </c>
      <c r="D63" s="35">
        <v>16.2</v>
      </c>
      <c r="E63" s="35">
        <v>52.9518987341772</v>
      </c>
      <c r="F63" s="35">
        <v>5.9</v>
      </c>
      <c r="G63" s="35">
        <v>7.5</v>
      </c>
      <c r="H63" s="35">
        <f>D63+E63+F63+G63</f>
        <v>82.5518987341772</v>
      </c>
      <c r="I63" s="13">
        <f t="shared" si="0"/>
        <v>61</v>
      </c>
      <c r="J63" s="13">
        <f t="shared" si="1"/>
        <v>58</v>
      </c>
      <c r="K63" s="15" t="s">
        <v>79</v>
      </c>
    </row>
    <row r="64" ht="18" customHeight="1" spans="1:11">
      <c r="A64" s="54">
        <v>2023106011134</v>
      </c>
      <c r="B64" s="55" t="s">
        <v>91</v>
      </c>
      <c r="C64" s="13" t="s">
        <v>42</v>
      </c>
      <c r="D64" s="56">
        <v>18.4</v>
      </c>
      <c r="E64" s="48">
        <v>52.6936708860759</v>
      </c>
      <c r="F64" s="56">
        <v>5.4</v>
      </c>
      <c r="G64" s="56">
        <v>6</v>
      </c>
      <c r="H64" s="48">
        <f>SUM(D64:G64)</f>
        <v>82.4936708860759</v>
      </c>
      <c r="I64" s="13">
        <f t="shared" si="0"/>
        <v>62</v>
      </c>
      <c r="J64" s="13">
        <f t="shared" si="1"/>
        <v>67</v>
      </c>
      <c r="K64" s="64"/>
    </row>
    <row r="65" ht="18" customHeight="1" spans="1:11">
      <c r="A65" s="54">
        <v>2023106011131</v>
      </c>
      <c r="B65" s="55" t="s">
        <v>92</v>
      </c>
      <c r="C65" s="13" t="s">
        <v>42</v>
      </c>
      <c r="D65" s="56">
        <v>16.4</v>
      </c>
      <c r="E65" s="48">
        <v>51.9873417721519</v>
      </c>
      <c r="F65" s="56">
        <v>7.2</v>
      </c>
      <c r="G65" s="56">
        <v>6.8</v>
      </c>
      <c r="H65" s="48">
        <f>SUM(D65:G65)</f>
        <v>82.3873417721519</v>
      </c>
      <c r="I65" s="13">
        <f t="shared" si="0"/>
        <v>63</v>
      </c>
      <c r="J65" s="13">
        <f t="shared" si="1"/>
        <v>96</v>
      </c>
      <c r="K65" s="64"/>
    </row>
    <row r="66" ht="18" customHeight="1" spans="1:11">
      <c r="A66" s="62">
        <v>2023106010733</v>
      </c>
      <c r="B66" s="60" t="s">
        <v>93</v>
      </c>
      <c r="C66" s="13" t="s">
        <v>49</v>
      </c>
      <c r="D66" s="35">
        <v>16.4</v>
      </c>
      <c r="E66" s="35">
        <v>51.1443037974684</v>
      </c>
      <c r="F66" s="35">
        <v>8.75</v>
      </c>
      <c r="G66" s="35">
        <v>6</v>
      </c>
      <c r="H66" s="35">
        <f>D66+E66+F66+G66</f>
        <v>82.2943037974684</v>
      </c>
      <c r="I66" s="13">
        <f t="shared" si="0"/>
        <v>64</v>
      </c>
      <c r="J66" s="13">
        <f t="shared" si="1"/>
        <v>144</v>
      </c>
      <c r="K66" s="64"/>
    </row>
    <row r="67" ht="18" customHeight="1" spans="1:11">
      <c r="A67" s="33">
        <v>2023106010409</v>
      </c>
      <c r="B67" s="42" t="s">
        <v>94</v>
      </c>
      <c r="C67" s="43" t="s">
        <v>20</v>
      </c>
      <c r="D67" s="35">
        <v>15.4</v>
      </c>
      <c r="E67" s="35">
        <v>54.6759493670886</v>
      </c>
      <c r="F67" s="35">
        <v>6.2</v>
      </c>
      <c r="G67" s="35">
        <v>6</v>
      </c>
      <c r="H67" s="35">
        <f>SUM(D67,E67,F67,G67)</f>
        <v>82.2759493670886</v>
      </c>
      <c r="I67" s="13">
        <f t="shared" ref="I67:I130" si="2">RANK(H67,$H$3:$H$498,0)</f>
        <v>65</v>
      </c>
      <c r="J67" s="13">
        <f t="shared" ref="J67:J130" si="3">RANK(E67,$E$3:$E$498,0)</f>
        <v>18</v>
      </c>
      <c r="K67" s="15" t="s">
        <v>79</v>
      </c>
    </row>
    <row r="68" ht="18" customHeight="1" spans="1:11">
      <c r="A68" s="44">
        <v>2023106010223</v>
      </c>
      <c r="B68" s="45" t="s">
        <v>95</v>
      </c>
      <c r="C68" s="46" t="s">
        <v>25</v>
      </c>
      <c r="D68" s="35">
        <v>17</v>
      </c>
      <c r="E68" s="47">
        <v>55.26</v>
      </c>
      <c r="F68" s="48">
        <v>4</v>
      </c>
      <c r="G68" s="48">
        <v>6</v>
      </c>
      <c r="H68" s="48">
        <v>82.26</v>
      </c>
      <c r="I68" s="13">
        <f t="shared" si="2"/>
        <v>66</v>
      </c>
      <c r="J68" s="13">
        <f t="shared" si="3"/>
        <v>6</v>
      </c>
      <c r="K68" s="15" t="s">
        <v>79</v>
      </c>
    </row>
    <row r="69" ht="18" customHeight="1" spans="1:11">
      <c r="A69" s="49">
        <v>2023106210331</v>
      </c>
      <c r="B69" s="50" t="s">
        <v>96</v>
      </c>
      <c r="C69" s="13" t="s">
        <v>27</v>
      </c>
      <c r="D69" s="35">
        <v>15.96</v>
      </c>
      <c r="E69" s="35">
        <v>53.5670886075949</v>
      </c>
      <c r="F69" s="35">
        <v>6.1</v>
      </c>
      <c r="G69" s="35">
        <v>6.6</v>
      </c>
      <c r="H69" s="35">
        <f>SUM(D69:G69)</f>
        <v>82.2270886075949</v>
      </c>
      <c r="I69" s="13">
        <f t="shared" si="2"/>
        <v>67</v>
      </c>
      <c r="J69" s="13">
        <f t="shared" si="3"/>
        <v>40</v>
      </c>
      <c r="K69" s="15" t="s">
        <v>79</v>
      </c>
    </row>
    <row r="70" ht="18" customHeight="1" spans="1:11">
      <c r="A70" s="33">
        <v>2023106010136</v>
      </c>
      <c r="B70" s="34" t="s">
        <v>97</v>
      </c>
      <c r="C70" s="13" t="s">
        <v>30</v>
      </c>
      <c r="D70" s="35">
        <v>15.24</v>
      </c>
      <c r="E70" s="35">
        <v>54.7594936708861</v>
      </c>
      <c r="F70" s="35">
        <v>6.1</v>
      </c>
      <c r="G70" s="35">
        <v>6</v>
      </c>
      <c r="H70" s="35">
        <f>D70+E70+F70+G70</f>
        <v>82.0994936708861</v>
      </c>
      <c r="I70" s="13">
        <f t="shared" si="2"/>
        <v>68</v>
      </c>
      <c r="J70" s="13">
        <f t="shared" si="3"/>
        <v>16</v>
      </c>
      <c r="K70" s="15" t="s">
        <v>79</v>
      </c>
    </row>
    <row r="71" ht="18" customHeight="1" spans="1:11">
      <c r="A71" s="33">
        <v>2023106010421</v>
      </c>
      <c r="B71" s="42" t="s">
        <v>98</v>
      </c>
      <c r="C71" s="43" t="s">
        <v>20</v>
      </c>
      <c r="D71" s="35">
        <v>16.8</v>
      </c>
      <c r="E71" s="35">
        <v>52.2075949367089</v>
      </c>
      <c r="F71" s="35">
        <v>6.2</v>
      </c>
      <c r="G71" s="35">
        <v>6.8</v>
      </c>
      <c r="H71" s="35">
        <f>SUM(D71,E71,F71,G71)</f>
        <v>82.0075949367089</v>
      </c>
      <c r="I71" s="13">
        <f t="shared" si="2"/>
        <v>69</v>
      </c>
      <c r="J71" s="13">
        <f t="shared" si="3"/>
        <v>82</v>
      </c>
      <c r="K71" s="14" t="s">
        <v>81</v>
      </c>
    </row>
    <row r="72" ht="18" customHeight="1" spans="1:11">
      <c r="A72" s="33">
        <v>2023106011325</v>
      </c>
      <c r="B72" s="34" t="s">
        <v>99</v>
      </c>
      <c r="C72" s="13" t="s">
        <v>13</v>
      </c>
      <c r="D72" s="35">
        <f>16-1*0.2</f>
        <v>15.8</v>
      </c>
      <c r="E72" s="35">
        <v>53.4075949367089</v>
      </c>
      <c r="F72" s="35">
        <v>5.925</v>
      </c>
      <c r="G72" s="35">
        <v>6.8</v>
      </c>
      <c r="H72" s="35">
        <f>SUM(D72:G72)</f>
        <v>81.9325949367089</v>
      </c>
      <c r="I72" s="13">
        <f t="shared" si="2"/>
        <v>70</v>
      </c>
      <c r="J72" s="13">
        <f t="shared" si="3"/>
        <v>44</v>
      </c>
      <c r="K72" s="15" t="s">
        <v>79</v>
      </c>
    </row>
    <row r="73" ht="18" customHeight="1" spans="1:11">
      <c r="A73" s="49">
        <v>2023106010327</v>
      </c>
      <c r="B73" s="61" t="s">
        <v>100</v>
      </c>
      <c r="C73" s="13" t="s">
        <v>57</v>
      </c>
      <c r="D73" s="35">
        <v>16</v>
      </c>
      <c r="E73" s="35">
        <v>52.7240506329114</v>
      </c>
      <c r="F73" s="35">
        <v>7.2</v>
      </c>
      <c r="G73" s="35">
        <v>6</v>
      </c>
      <c r="H73" s="35">
        <f>G73+F73+E73+D73</f>
        <v>81.9240506329114</v>
      </c>
      <c r="I73" s="13">
        <f t="shared" si="2"/>
        <v>71</v>
      </c>
      <c r="J73" s="13">
        <f t="shared" si="3"/>
        <v>66</v>
      </c>
      <c r="K73" s="64"/>
    </row>
    <row r="74" ht="18" customHeight="1" spans="1:11">
      <c r="A74" s="33">
        <v>2023106010131</v>
      </c>
      <c r="B74" s="34" t="s">
        <v>101</v>
      </c>
      <c r="C74" s="13" t="s">
        <v>30</v>
      </c>
      <c r="D74" s="35">
        <v>18.84</v>
      </c>
      <c r="E74" s="35">
        <v>48.6759493670886</v>
      </c>
      <c r="F74" s="35">
        <v>7.4</v>
      </c>
      <c r="G74" s="35">
        <v>7</v>
      </c>
      <c r="H74" s="35">
        <f>D74+E74+F74+G74</f>
        <v>81.9159493670886</v>
      </c>
      <c r="I74" s="13">
        <f t="shared" si="2"/>
        <v>72</v>
      </c>
      <c r="J74" s="13">
        <f t="shared" si="3"/>
        <v>243</v>
      </c>
      <c r="K74" s="14" t="s">
        <v>81</v>
      </c>
    </row>
    <row r="75" ht="18" customHeight="1" spans="1:11">
      <c r="A75" s="40">
        <v>2023106011229</v>
      </c>
      <c r="B75" s="41" t="s">
        <v>102</v>
      </c>
      <c r="C75" s="13" t="s">
        <v>18</v>
      </c>
      <c r="D75" s="35">
        <v>17.3</v>
      </c>
      <c r="E75" s="35">
        <v>53.8708860759494</v>
      </c>
      <c r="F75" s="35">
        <v>4.6</v>
      </c>
      <c r="G75" s="35">
        <v>6</v>
      </c>
      <c r="H75" s="35">
        <f>D75+E75+F75+G75</f>
        <v>81.7708860759494</v>
      </c>
      <c r="I75" s="13">
        <f t="shared" si="2"/>
        <v>73</v>
      </c>
      <c r="J75" s="13">
        <f t="shared" si="3"/>
        <v>32</v>
      </c>
      <c r="K75" s="15" t="s">
        <v>79</v>
      </c>
    </row>
    <row r="76" ht="18" customHeight="1" spans="1:11">
      <c r="A76" s="33">
        <v>2023106010413</v>
      </c>
      <c r="B76" s="42" t="s">
        <v>103</v>
      </c>
      <c r="C76" s="43" t="s">
        <v>20</v>
      </c>
      <c r="D76" s="35">
        <v>19.5</v>
      </c>
      <c r="E76" s="35">
        <v>49.8075949367089</v>
      </c>
      <c r="F76" s="35">
        <v>4</v>
      </c>
      <c r="G76" s="35">
        <v>8.4</v>
      </c>
      <c r="H76" s="35">
        <f>SUM(D76,E76,F76,G76)</f>
        <v>81.7075949367089</v>
      </c>
      <c r="I76" s="13">
        <f t="shared" si="2"/>
        <v>74</v>
      </c>
      <c r="J76" s="13">
        <f t="shared" si="3"/>
        <v>197</v>
      </c>
      <c r="K76" s="64"/>
    </row>
    <row r="77" ht="18" customHeight="1" spans="1:11">
      <c r="A77" s="33">
        <v>2023106010122</v>
      </c>
      <c r="B77" s="34" t="s">
        <v>104</v>
      </c>
      <c r="C77" s="13" t="s">
        <v>30</v>
      </c>
      <c r="D77" s="35">
        <v>16.4</v>
      </c>
      <c r="E77" s="35">
        <v>53.9772151898734</v>
      </c>
      <c r="F77" s="35">
        <v>5.2</v>
      </c>
      <c r="G77" s="35">
        <v>6</v>
      </c>
      <c r="H77" s="35">
        <f>D77+E77+F77+G77</f>
        <v>81.5772151898734</v>
      </c>
      <c r="I77" s="13">
        <f t="shared" si="2"/>
        <v>75</v>
      </c>
      <c r="J77" s="13">
        <f t="shared" si="3"/>
        <v>29</v>
      </c>
      <c r="K77" s="15" t="s">
        <v>79</v>
      </c>
    </row>
    <row r="78" ht="18" customHeight="1" spans="1:11">
      <c r="A78" s="44">
        <v>2023106010217</v>
      </c>
      <c r="B78" s="45" t="s">
        <v>105</v>
      </c>
      <c r="C78" s="46" t="s">
        <v>25</v>
      </c>
      <c r="D78" s="35">
        <v>16</v>
      </c>
      <c r="E78" s="47">
        <v>54.06</v>
      </c>
      <c r="F78" s="48">
        <v>5.5</v>
      </c>
      <c r="G78" s="48">
        <v>6</v>
      </c>
      <c r="H78" s="48">
        <v>81.56</v>
      </c>
      <c r="I78" s="13">
        <f t="shared" si="2"/>
        <v>76</v>
      </c>
      <c r="J78" s="13">
        <f t="shared" si="3"/>
        <v>25</v>
      </c>
      <c r="K78" s="15" t="s">
        <v>79</v>
      </c>
    </row>
    <row r="79" ht="18" customHeight="1" spans="1:11">
      <c r="A79" s="57">
        <v>2023106010602</v>
      </c>
      <c r="B79" s="13" t="s">
        <v>106</v>
      </c>
      <c r="C79" s="13" t="s">
        <v>45</v>
      </c>
      <c r="D79" s="35">
        <v>17.9</v>
      </c>
      <c r="E79" s="58">
        <v>49.3518987341772</v>
      </c>
      <c r="F79" s="35">
        <v>7.45</v>
      </c>
      <c r="G79" s="35">
        <v>6.8</v>
      </c>
      <c r="H79" s="35">
        <f>D79+E79+F79+G79</f>
        <v>81.5018987341772</v>
      </c>
      <c r="I79" s="13">
        <f t="shared" si="2"/>
        <v>77</v>
      </c>
      <c r="J79" s="13">
        <f t="shared" si="3"/>
        <v>214</v>
      </c>
      <c r="K79" s="14" t="s">
        <v>81</v>
      </c>
    </row>
    <row r="80" ht="18" customHeight="1" spans="1:11">
      <c r="A80" s="51">
        <v>2023106011033</v>
      </c>
      <c r="B80" s="52" t="s">
        <v>107</v>
      </c>
      <c r="C80" s="53" t="s">
        <v>33</v>
      </c>
      <c r="D80" s="35">
        <v>17</v>
      </c>
      <c r="E80" s="35">
        <v>53.7417721518987</v>
      </c>
      <c r="F80" s="35">
        <v>4.7</v>
      </c>
      <c r="G80" s="35">
        <v>6</v>
      </c>
      <c r="H80" s="35">
        <v>81.4417721518987</v>
      </c>
      <c r="I80" s="13">
        <f t="shared" si="2"/>
        <v>78</v>
      </c>
      <c r="J80" s="13">
        <f t="shared" si="3"/>
        <v>35</v>
      </c>
      <c r="K80" s="15" t="s">
        <v>79</v>
      </c>
    </row>
    <row r="81" ht="18" customHeight="1" spans="1:11">
      <c r="A81" s="57">
        <v>2023106010633</v>
      </c>
      <c r="B81" s="13" t="s">
        <v>108</v>
      </c>
      <c r="C81" s="13" t="s">
        <v>45</v>
      </c>
      <c r="D81" s="35">
        <v>16.9</v>
      </c>
      <c r="E81" s="58">
        <v>49.0708860759494</v>
      </c>
      <c r="F81" s="35">
        <v>7.45</v>
      </c>
      <c r="G81" s="35">
        <v>8</v>
      </c>
      <c r="H81" s="35">
        <f>D81+E81+F81+G81</f>
        <v>81.4208860759494</v>
      </c>
      <c r="I81" s="13">
        <f t="shared" si="2"/>
        <v>79</v>
      </c>
      <c r="J81" s="13">
        <f t="shared" si="3"/>
        <v>224</v>
      </c>
      <c r="K81" s="64"/>
    </row>
    <row r="82" ht="18" customHeight="1" spans="1:11">
      <c r="A82" s="36">
        <v>2023106010935</v>
      </c>
      <c r="B82" s="37" t="s">
        <v>109</v>
      </c>
      <c r="C82" s="37" t="s">
        <v>16</v>
      </c>
      <c r="D82" s="63">
        <v>14</v>
      </c>
      <c r="E82" s="39">
        <v>51.7822784810127</v>
      </c>
      <c r="F82" s="38">
        <v>8.8</v>
      </c>
      <c r="G82" s="38">
        <v>6.8</v>
      </c>
      <c r="H82" s="38">
        <f>D82+E82+F82+G82</f>
        <v>81.3822784810127</v>
      </c>
      <c r="I82" s="13">
        <f t="shared" si="2"/>
        <v>80</v>
      </c>
      <c r="J82" s="13">
        <f t="shared" si="3"/>
        <v>104</v>
      </c>
      <c r="K82" s="64"/>
    </row>
    <row r="83" ht="18" customHeight="1" spans="1:11">
      <c r="A83" s="49">
        <v>2023106010306</v>
      </c>
      <c r="B83" s="61" t="s">
        <v>110</v>
      </c>
      <c r="C83" s="13" t="s">
        <v>57</v>
      </c>
      <c r="D83" s="35">
        <v>17.3</v>
      </c>
      <c r="E83" s="35">
        <v>51.9037974683544</v>
      </c>
      <c r="F83" s="35">
        <v>8.95</v>
      </c>
      <c r="G83" s="35">
        <v>3</v>
      </c>
      <c r="H83" s="35">
        <f>G83+F83+E83+D83</f>
        <v>81.1537974683544</v>
      </c>
      <c r="I83" s="13">
        <f t="shared" si="2"/>
        <v>81</v>
      </c>
      <c r="J83" s="13">
        <f t="shared" si="3"/>
        <v>99</v>
      </c>
      <c r="K83" s="14" t="s">
        <v>81</v>
      </c>
    </row>
    <row r="84" ht="18" customHeight="1" spans="1:11">
      <c r="A84" s="36">
        <v>2023106010937</v>
      </c>
      <c r="B84" s="37" t="s">
        <v>111</v>
      </c>
      <c r="C84" s="37" t="s">
        <v>16</v>
      </c>
      <c r="D84" s="38">
        <v>15.8</v>
      </c>
      <c r="E84" s="39">
        <v>52.9215189873418</v>
      </c>
      <c r="F84" s="38">
        <v>6.4</v>
      </c>
      <c r="G84" s="38">
        <v>6</v>
      </c>
      <c r="H84" s="38">
        <f>D84+E84+F84+G84</f>
        <v>81.1215189873418</v>
      </c>
      <c r="I84" s="13">
        <f t="shared" si="2"/>
        <v>82</v>
      </c>
      <c r="J84" s="13">
        <f t="shared" si="3"/>
        <v>59</v>
      </c>
      <c r="K84" s="64"/>
    </row>
    <row r="85" ht="18" customHeight="1" spans="1:11">
      <c r="A85" s="40">
        <v>2023106011219</v>
      </c>
      <c r="B85" s="41" t="s">
        <v>112</v>
      </c>
      <c r="C85" s="13" t="s">
        <v>18</v>
      </c>
      <c r="D85" s="35">
        <v>17</v>
      </c>
      <c r="E85" s="35">
        <v>52.0632911392405</v>
      </c>
      <c r="F85" s="35">
        <v>5.8</v>
      </c>
      <c r="G85" s="35">
        <v>6</v>
      </c>
      <c r="H85" s="35">
        <f>D85+E85+F85+G85</f>
        <v>80.8632911392405</v>
      </c>
      <c r="I85" s="13">
        <f t="shared" si="2"/>
        <v>83</v>
      </c>
      <c r="J85" s="13">
        <f t="shared" si="3"/>
        <v>92</v>
      </c>
      <c r="K85" s="64"/>
    </row>
    <row r="86" ht="18" customHeight="1" spans="1:11">
      <c r="A86" s="51">
        <v>2023106011025</v>
      </c>
      <c r="B86" s="52" t="s">
        <v>113</v>
      </c>
      <c r="C86" s="53" t="s">
        <v>33</v>
      </c>
      <c r="D86" s="35">
        <v>17.8</v>
      </c>
      <c r="E86" s="35">
        <v>48.3949367088608</v>
      </c>
      <c r="F86" s="35">
        <v>7.75</v>
      </c>
      <c r="G86" s="35">
        <v>6.8</v>
      </c>
      <c r="H86" s="35">
        <v>80.7449367088607</v>
      </c>
      <c r="I86" s="13">
        <f t="shared" si="2"/>
        <v>84</v>
      </c>
      <c r="J86" s="13">
        <f t="shared" si="3"/>
        <v>260</v>
      </c>
      <c r="K86" s="64"/>
    </row>
    <row r="87" ht="18" customHeight="1" spans="1:11">
      <c r="A87" s="49">
        <v>2023106010528</v>
      </c>
      <c r="B87" s="50" t="s">
        <v>114</v>
      </c>
      <c r="C87" s="13" t="s">
        <v>27</v>
      </c>
      <c r="D87" s="35">
        <v>14.2</v>
      </c>
      <c r="E87" s="35">
        <v>53.9012658227848</v>
      </c>
      <c r="F87" s="35">
        <v>6.1</v>
      </c>
      <c r="G87" s="35">
        <v>6.5</v>
      </c>
      <c r="H87" s="35">
        <f>SUM(D87:G87)</f>
        <v>80.7012658227848</v>
      </c>
      <c r="I87" s="13">
        <f t="shared" si="2"/>
        <v>85</v>
      </c>
      <c r="J87" s="13">
        <f t="shared" si="3"/>
        <v>31</v>
      </c>
      <c r="K87" s="15" t="s">
        <v>79</v>
      </c>
    </row>
    <row r="88" ht="18" customHeight="1" spans="1:11">
      <c r="A88" s="33">
        <v>2023106010111</v>
      </c>
      <c r="B88" s="34" t="s">
        <v>115</v>
      </c>
      <c r="C88" s="13" t="s">
        <v>30</v>
      </c>
      <c r="D88" s="35">
        <v>17.2</v>
      </c>
      <c r="E88" s="35">
        <v>48.5848101265823</v>
      </c>
      <c r="F88" s="35">
        <v>8.1</v>
      </c>
      <c r="G88" s="35">
        <v>6.8</v>
      </c>
      <c r="H88" s="35">
        <f>D88+E88+F88+G88</f>
        <v>80.6848101265823</v>
      </c>
      <c r="I88" s="13">
        <f t="shared" si="2"/>
        <v>86</v>
      </c>
      <c r="J88" s="13">
        <f t="shared" si="3"/>
        <v>249</v>
      </c>
      <c r="K88" s="20"/>
    </row>
    <row r="89" ht="18" customHeight="1" spans="1:11">
      <c r="A89" s="44">
        <v>2023106010212</v>
      </c>
      <c r="B89" s="45" t="s">
        <v>116</v>
      </c>
      <c r="C89" s="46" t="s">
        <v>25</v>
      </c>
      <c r="D89" s="35">
        <v>15</v>
      </c>
      <c r="E89" s="47">
        <v>50.16</v>
      </c>
      <c r="F89" s="48">
        <v>9.5</v>
      </c>
      <c r="G89" s="48">
        <v>6</v>
      </c>
      <c r="H89" s="48">
        <v>80.66</v>
      </c>
      <c r="I89" s="13">
        <f t="shared" si="2"/>
        <v>87</v>
      </c>
      <c r="J89" s="13">
        <f t="shared" si="3"/>
        <v>179</v>
      </c>
      <c r="K89" s="64"/>
    </row>
    <row r="90" ht="18" customHeight="1" spans="1:11">
      <c r="A90" s="54">
        <v>2023106011126</v>
      </c>
      <c r="B90" s="55" t="s">
        <v>117</v>
      </c>
      <c r="C90" s="13" t="s">
        <v>42</v>
      </c>
      <c r="D90" s="56">
        <v>15</v>
      </c>
      <c r="E90" s="48">
        <v>54.6911392405063</v>
      </c>
      <c r="F90" s="56">
        <v>4.9</v>
      </c>
      <c r="G90" s="56">
        <v>6</v>
      </c>
      <c r="H90" s="48">
        <f>SUM(D90:G90)</f>
        <v>80.5911392405063</v>
      </c>
      <c r="I90" s="13">
        <f t="shared" si="2"/>
        <v>88</v>
      </c>
      <c r="J90" s="13">
        <f t="shared" si="3"/>
        <v>17</v>
      </c>
      <c r="K90" s="15" t="s">
        <v>79</v>
      </c>
    </row>
    <row r="91" ht="18" customHeight="1" spans="1:11">
      <c r="A91" s="57">
        <v>2023106010612</v>
      </c>
      <c r="B91" s="13" t="s">
        <v>118</v>
      </c>
      <c r="C91" s="13" t="s">
        <v>45</v>
      </c>
      <c r="D91" s="35">
        <v>17</v>
      </c>
      <c r="E91" s="58">
        <v>50.5063291139241</v>
      </c>
      <c r="F91" s="35">
        <v>5.5</v>
      </c>
      <c r="G91" s="35">
        <v>7.35</v>
      </c>
      <c r="H91" s="35">
        <f>D91+E91+F91+G91</f>
        <v>80.3563291139241</v>
      </c>
      <c r="I91" s="13">
        <f t="shared" si="2"/>
        <v>89</v>
      </c>
      <c r="J91" s="13">
        <f t="shared" si="3"/>
        <v>166</v>
      </c>
      <c r="K91" s="64"/>
    </row>
    <row r="92" ht="18" customHeight="1" spans="1:11">
      <c r="A92" s="51">
        <v>2023106011037</v>
      </c>
      <c r="B92" s="52" t="s">
        <v>119</v>
      </c>
      <c r="C92" s="53" t="s">
        <v>33</v>
      </c>
      <c r="D92" s="35">
        <v>18</v>
      </c>
      <c r="E92" s="35">
        <v>50.0126582278481</v>
      </c>
      <c r="F92" s="35">
        <v>6.3</v>
      </c>
      <c r="G92" s="35">
        <v>6</v>
      </c>
      <c r="H92" s="35">
        <v>80.3126582278481</v>
      </c>
      <c r="I92" s="13">
        <f t="shared" si="2"/>
        <v>90</v>
      </c>
      <c r="J92" s="13">
        <f t="shared" si="3"/>
        <v>186</v>
      </c>
      <c r="K92" s="64"/>
    </row>
    <row r="93" ht="18" customHeight="1" spans="1:11">
      <c r="A93" s="44">
        <v>2023106010232</v>
      </c>
      <c r="B93" s="45" t="s">
        <v>120</v>
      </c>
      <c r="C93" s="46" t="s">
        <v>25</v>
      </c>
      <c r="D93" s="35">
        <v>15</v>
      </c>
      <c r="E93" s="47">
        <v>53.69</v>
      </c>
      <c r="F93" s="48">
        <v>5.5</v>
      </c>
      <c r="G93" s="48">
        <v>6</v>
      </c>
      <c r="H93" s="48">
        <v>80.19</v>
      </c>
      <c r="I93" s="13">
        <f t="shared" si="2"/>
        <v>91</v>
      </c>
      <c r="J93" s="13">
        <f t="shared" si="3"/>
        <v>37</v>
      </c>
      <c r="K93" s="15" t="s">
        <v>79</v>
      </c>
    </row>
    <row r="94" ht="18" customHeight="1" spans="1:11">
      <c r="A94" s="49">
        <v>2023106010326</v>
      </c>
      <c r="B94" s="61" t="s">
        <v>121</v>
      </c>
      <c r="C94" s="13" t="s">
        <v>57</v>
      </c>
      <c r="D94" s="35">
        <v>15.7</v>
      </c>
      <c r="E94" s="35">
        <v>53.1721518987342</v>
      </c>
      <c r="F94" s="35">
        <v>5.3</v>
      </c>
      <c r="G94" s="35">
        <v>6</v>
      </c>
      <c r="H94" s="35">
        <f>G94+F94+E94+D94</f>
        <v>80.1721518987342</v>
      </c>
      <c r="I94" s="13">
        <f t="shared" si="2"/>
        <v>92</v>
      </c>
      <c r="J94" s="13">
        <f t="shared" si="3"/>
        <v>53</v>
      </c>
      <c r="K94" s="15" t="s">
        <v>79</v>
      </c>
    </row>
    <row r="95" ht="18" customHeight="1" spans="1:11">
      <c r="A95" s="57">
        <v>2023106010636</v>
      </c>
      <c r="B95" s="65" t="s">
        <v>122</v>
      </c>
      <c r="C95" s="13" t="s">
        <v>45</v>
      </c>
      <c r="D95" s="35">
        <v>20</v>
      </c>
      <c r="E95" s="58">
        <v>47.2708860759494</v>
      </c>
      <c r="F95" s="35">
        <v>5</v>
      </c>
      <c r="G95" s="35">
        <v>7.9</v>
      </c>
      <c r="H95" s="35">
        <f>D95+E95+F95+G95</f>
        <v>80.1708860759494</v>
      </c>
      <c r="I95" s="13">
        <f t="shared" si="2"/>
        <v>93</v>
      </c>
      <c r="J95" s="13">
        <f t="shared" si="3"/>
        <v>306</v>
      </c>
      <c r="K95" s="64"/>
    </row>
    <row r="96" ht="18" customHeight="1" spans="1:11">
      <c r="A96" s="49">
        <v>2023106010335</v>
      </c>
      <c r="B96" s="61" t="s">
        <v>123</v>
      </c>
      <c r="C96" s="13" t="s">
        <v>57</v>
      </c>
      <c r="D96" s="35">
        <v>14.4</v>
      </c>
      <c r="E96" s="35">
        <v>53.6430379746835</v>
      </c>
      <c r="F96" s="35">
        <v>6.1</v>
      </c>
      <c r="G96" s="35">
        <v>6</v>
      </c>
      <c r="H96" s="35">
        <f>G96+F96+E96+D96</f>
        <v>80.1430379746835</v>
      </c>
      <c r="I96" s="13">
        <f t="shared" si="2"/>
        <v>94</v>
      </c>
      <c r="J96" s="13">
        <f t="shared" si="3"/>
        <v>38</v>
      </c>
      <c r="K96" s="15" t="s">
        <v>79</v>
      </c>
    </row>
    <row r="97" ht="18" customHeight="1" spans="1:11">
      <c r="A97" s="36">
        <v>2023106010931</v>
      </c>
      <c r="B97" s="37" t="s">
        <v>124</v>
      </c>
      <c r="C97" s="37" t="s">
        <v>16</v>
      </c>
      <c r="D97" s="38">
        <v>15</v>
      </c>
      <c r="E97" s="39">
        <v>54.0379746835443</v>
      </c>
      <c r="F97" s="38">
        <v>5.1</v>
      </c>
      <c r="G97" s="38">
        <v>6</v>
      </c>
      <c r="H97" s="38">
        <f>D97+E97+F97+G97</f>
        <v>80.1379746835443</v>
      </c>
      <c r="I97" s="13">
        <f t="shared" si="2"/>
        <v>95</v>
      </c>
      <c r="J97" s="13">
        <f t="shared" si="3"/>
        <v>28</v>
      </c>
      <c r="K97" s="15" t="s">
        <v>79</v>
      </c>
    </row>
    <row r="98" ht="18" customHeight="1" spans="1:11">
      <c r="A98" s="44">
        <v>2023106010236</v>
      </c>
      <c r="B98" s="45" t="s">
        <v>125</v>
      </c>
      <c r="C98" s="46" t="s">
        <v>25</v>
      </c>
      <c r="D98" s="35">
        <v>16.4</v>
      </c>
      <c r="E98" s="47">
        <v>48.33</v>
      </c>
      <c r="F98" s="48">
        <v>9.4</v>
      </c>
      <c r="G98" s="48">
        <v>6</v>
      </c>
      <c r="H98" s="48">
        <v>80.13</v>
      </c>
      <c r="I98" s="13">
        <f t="shared" si="2"/>
        <v>96</v>
      </c>
      <c r="J98" s="13">
        <f t="shared" si="3"/>
        <v>262</v>
      </c>
      <c r="K98" s="14" t="s">
        <v>81</v>
      </c>
    </row>
    <row r="99" ht="18" customHeight="1" spans="1:11">
      <c r="A99" s="62">
        <v>2023106010717</v>
      </c>
      <c r="B99" s="60" t="s">
        <v>126</v>
      </c>
      <c r="C99" s="13" t="s">
        <v>49</v>
      </c>
      <c r="D99" s="35">
        <v>19.2</v>
      </c>
      <c r="E99" s="35">
        <v>48.5772151898734</v>
      </c>
      <c r="F99" s="35">
        <v>5.15</v>
      </c>
      <c r="G99" s="35">
        <v>7.2</v>
      </c>
      <c r="H99" s="35">
        <f>D99+E99+F99+G99</f>
        <v>80.1272151898734</v>
      </c>
      <c r="I99" s="13">
        <f t="shared" si="2"/>
        <v>97</v>
      </c>
      <c r="J99" s="13">
        <f t="shared" si="3"/>
        <v>250</v>
      </c>
      <c r="K99" s="14" t="s">
        <v>81</v>
      </c>
    </row>
    <row r="100" ht="18" customHeight="1" spans="1:11">
      <c r="A100" s="62">
        <v>2023106010736</v>
      </c>
      <c r="B100" s="60" t="s">
        <v>127</v>
      </c>
      <c r="C100" s="13" t="s">
        <v>49</v>
      </c>
      <c r="D100" s="35">
        <v>17</v>
      </c>
      <c r="E100" s="35">
        <v>51.8430379746835</v>
      </c>
      <c r="F100" s="35">
        <v>5.2</v>
      </c>
      <c r="G100" s="35">
        <v>6</v>
      </c>
      <c r="H100" s="35">
        <f>D100+E100+F100+G100</f>
        <v>80.0430379746835</v>
      </c>
      <c r="I100" s="13">
        <f t="shared" si="2"/>
        <v>98</v>
      </c>
      <c r="J100" s="13">
        <f t="shared" si="3"/>
        <v>103</v>
      </c>
      <c r="K100" s="64"/>
    </row>
    <row r="101" ht="18" customHeight="1" spans="1:11">
      <c r="A101" s="33">
        <v>2023106010424</v>
      </c>
      <c r="B101" s="42" t="s">
        <v>128</v>
      </c>
      <c r="C101" s="43" t="s">
        <v>20</v>
      </c>
      <c r="D101" s="35">
        <v>15.2</v>
      </c>
      <c r="E101" s="35">
        <v>52.8151898734177</v>
      </c>
      <c r="F101" s="35">
        <v>6</v>
      </c>
      <c r="G101" s="35">
        <v>6</v>
      </c>
      <c r="H101" s="35">
        <f>SUM(D101,E101,F101,G101)</f>
        <v>80.0151898734177</v>
      </c>
      <c r="I101" s="13">
        <f t="shared" si="2"/>
        <v>99</v>
      </c>
      <c r="J101" s="13">
        <f t="shared" si="3"/>
        <v>63</v>
      </c>
      <c r="K101" s="64"/>
    </row>
    <row r="102" ht="18" customHeight="1" spans="1:11">
      <c r="A102" s="49">
        <v>2023106010330</v>
      </c>
      <c r="B102" s="61" t="s">
        <v>129</v>
      </c>
      <c r="C102" s="13" t="s">
        <v>57</v>
      </c>
      <c r="D102" s="35">
        <v>15</v>
      </c>
      <c r="E102" s="35">
        <v>53.2784810126582</v>
      </c>
      <c r="F102" s="35">
        <v>5.7</v>
      </c>
      <c r="G102" s="35">
        <v>6</v>
      </c>
      <c r="H102" s="35">
        <f>G102+F102+E102+D102</f>
        <v>79.9784810126582</v>
      </c>
      <c r="I102" s="13">
        <f t="shared" si="2"/>
        <v>100</v>
      </c>
      <c r="J102" s="13">
        <f t="shared" si="3"/>
        <v>49</v>
      </c>
      <c r="K102" s="15" t="s">
        <v>79</v>
      </c>
    </row>
    <row r="103" ht="18" customHeight="1" spans="1:11">
      <c r="A103" s="54">
        <v>2023106011119</v>
      </c>
      <c r="B103" s="55" t="s">
        <v>130</v>
      </c>
      <c r="C103" s="13" t="s">
        <v>42</v>
      </c>
      <c r="D103" s="56">
        <v>15.3</v>
      </c>
      <c r="E103" s="48">
        <v>51.4253164556962</v>
      </c>
      <c r="F103" s="56">
        <v>6.3</v>
      </c>
      <c r="G103" s="56">
        <v>6.8</v>
      </c>
      <c r="H103" s="48">
        <f>SUM(D103:G103)</f>
        <v>79.8253164556962</v>
      </c>
      <c r="I103" s="13">
        <f t="shared" si="2"/>
        <v>101</v>
      </c>
      <c r="J103" s="13">
        <f t="shared" si="3"/>
        <v>127</v>
      </c>
      <c r="K103" s="64"/>
    </row>
    <row r="104" ht="18" customHeight="1" spans="1:11">
      <c r="A104" s="54">
        <v>2023106011112</v>
      </c>
      <c r="B104" s="55" t="s">
        <v>131</v>
      </c>
      <c r="C104" s="13" t="s">
        <v>42</v>
      </c>
      <c r="D104" s="56">
        <v>16</v>
      </c>
      <c r="E104" s="48">
        <v>53.620253164557</v>
      </c>
      <c r="F104" s="56">
        <v>4.2</v>
      </c>
      <c r="G104" s="56">
        <v>6</v>
      </c>
      <c r="H104" s="48">
        <f>SUM(D104:G104)</f>
        <v>79.820253164557</v>
      </c>
      <c r="I104" s="13">
        <f t="shared" si="2"/>
        <v>102</v>
      </c>
      <c r="J104" s="13">
        <f t="shared" si="3"/>
        <v>39</v>
      </c>
      <c r="K104" s="15" t="s">
        <v>79</v>
      </c>
    </row>
    <row r="105" ht="18" customHeight="1" spans="1:11">
      <c r="A105" s="51">
        <v>2023106011024</v>
      </c>
      <c r="B105" s="52" t="s">
        <v>132</v>
      </c>
      <c r="C105" s="53" t="s">
        <v>33</v>
      </c>
      <c r="D105" s="35">
        <v>14</v>
      </c>
      <c r="E105" s="35">
        <v>51.2126582278481</v>
      </c>
      <c r="F105" s="35">
        <v>7.3</v>
      </c>
      <c r="G105" s="35">
        <v>7.3</v>
      </c>
      <c r="H105" s="35">
        <v>79.8126582278481</v>
      </c>
      <c r="I105" s="13">
        <f t="shared" si="2"/>
        <v>103</v>
      </c>
      <c r="J105" s="13">
        <f t="shared" si="3"/>
        <v>138</v>
      </c>
      <c r="K105" s="64"/>
    </row>
    <row r="106" ht="18" customHeight="1" spans="1:11">
      <c r="A106" s="49">
        <v>2023106010530</v>
      </c>
      <c r="B106" s="50" t="s">
        <v>133</v>
      </c>
      <c r="C106" s="13" t="s">
        <v>27</v>
      </c>
      <c r="D106" s="35">
        <v>16.3</v>
      </c>
      <c r="E106" s="35">
        <v>51.1518987341772</v>
      </c>
      <c r="F106" s="35">
        <v>5.85</v>
      </c>
      <c r="G106" s="35">
        <v>6.5</v>
      </c>
      <c r="H106" s="35">
        <f>SUM(D106:G106)</f>
        <v>79.8018987341772</v>
      </c>
      <c r="I106" s="13">
        <f t="shared" si="2"/>
        <v>104</v>
      </c>
      <c r="J106" s="13">
        <f t="shared" si="3"/>
        <v>142</v>
      </c>
      <c r="K106" s="14" t="s">
        <v>81</v>
      </c>
    </row>
    <row r="107" ht="18" customHeight="1" spans="1:11">
      <c r="A107" s="51">
        <v>2023106011031</v>
      </c>
      <c r="B107" s="52" t="s">
        <v>134</v>
      </c>
      <c r="C107" s="53" t="s">
        <v>33</v>
      </c>
      <c r="D107" s="35">
        <v>16.6</v>
      </c>
      <c r="E107" s="35">
        <v>52.0784810126582</v>
      </c>
      <c r="F107" s="35">
        <v>5</v>
      </c>
      <c r="G107" s="35">
        <v>6</v>
      </c>
      <c r="H107" s="35">
        <v>79.6784810126582</v>
      </c>
      <c r="I107" s="13">
        <f t="shared" si="2"/>
        <v>105</v>
      </c>
      <c r="J107" s="13">
        <f t="shared" si="3"/>
        <v>89</v>
      </c>
      <c r="K107" s="14" t="s">
        <v>81</v>
      </c>
    </row>
    <row r="108" ht="18" customHeight="1" spans="1:11">
      <c r="A108" s="49">
        <v>2023106010305</v>
      </c>
      <c r="B108" s="61" t="s">
        <v>135</v>
      </c>
      <c r="C108" s="13" t="s">
        <v>57</v>
      </c>
      <c r="D108" s="35">
        <v>17.7</v>
      </c>
      <c r="E108" s="35">
        <v>48.7594936708861</v>
      </c>
      <c r="F108" s="35">
        <v>6.7</v>
      </c>
      <c r="G108" s="35">
        <v>6.5</v>
      </c>
      <c r="H108" s="35">
        <f>G108+F108+E108+D108</f>
        <v>79.6594936708861</v>
      </c>
      <c r="I108" s="13">
        <f t="shared" si="2"/>
        <v>106</v>
      </c>
      <c r="J108" s="13">
        <f t="shared" si="3"/>
        <v>237</v>
      </c>
      <c r="K108" s="64"/>
    </row>
    <row r="109" ht="18" customHeight="1" spans="1:11">
      <c r="A109" s="49">
        <v>2023106010329</v>
      </c>
      <c r="B109" s="61" t="s">
        <v>136</v>
      </c>
      <c r="C109" s="13" t="s">
        <v>57</v>
      </c>
      <c r="D109" s="35">
        <v>16.6</v>
      </c>
      <c r="E109" s="35">
        <v>54.8582278481013</v>
      </c>
      <c r="F109" s="35">
        <v>5.2</v>
      </c>
      <c r="G109" s="35">
        <v>3</v>
      </c>
      <c r="H109" s="35">
        <f>G109+F109+E109+D109</f>
        <v>79.6582278481013</v>
      </c>
      <c r="I109" s="13">
        <f t="shared" si="2"/>
        <v>107</v>
      </c>
      <c r="J109" s="13">
        <f t="shared" si="3"/>
        <v>12</v>
      </c>
      <c r="K109" s="15" t="s">
        <v>79</v>
      </c>
    </row>
    <row r="110" ht="18" customHeight="1" spans="1:11">
      <c r="A110" s="36">
        <v>2023106010809</v>
      </c>
      <c r="B110" s="37" t="s">
        <v>137</v>
      </c>
      <c r="C110" s="37" t="s">
        <v>51</v>
      </c>
      <c r="D110" s="35">
        <v>15</v>
      </c>
      <c r="E110" s="35">
        <v>53.5063291139241</v>
      </c>
      <c r="F110" s="35">
        <v>4.8</v>
      </c>
      <c r="G110" s="35">
        <v>6.3</v>
      </c>
      <c r="H110" s="35">
        <v>79.606329113924</v>
      </c>
      <c r="I110" s="13">
        <f t="shared" si="2"/>
        <v>108</v>
      </c>
      <c r="J110" s="13">
        <f t="shared" si="3"/>
        <v>41</v>
      </c>
      <c r="K110" s="15" t="s">
        <v>79</v>
      </c>
    </row>
    <row r="111" ht="18" customHeight="1" spans="1:11">
      <c r="A111" s="33">
        <v>2023106010412</v>
      </c>
      <c r="B111" s="42" t="s">
        <v>138</v>
      </c>
      <c r="C111" s="43" t="s">
        <v>20</v>
      </c>
      <c r="D111" s="35">
        <v>15.4</v>
      </c>
      <c r="E111" s="35">
        <v>52.4810126582278</v>
      </c>
      <c r="F111" s="35">
        <v>5.7</v>
      </c>
      <c r="G111" s="35">
        <v>6</v>
      </c>
      <c r="H111" s="35">
        <f>SUM(D111,E111,F111,G111)</f>
        <v>79.5810126582278</v>
      </c>
      <c r="I111" s="13">
        <f t="shared" si="2"/>
        <v>109</v>
      </c>
      <c r="J111" s="13">
        <f t="shared" si="3"/>
        <v>74</v>
      </c>
      <c r="K111" s="64"/>
    </row>
    <row r="112" ht="18" customHeight="1" spans="1:11">
      <c r="A112" s="33">
        <v>2023106011326</v>
      </c>
      <c r="B112" s="34" t="s">
        <v>139</v>
      </c>
      <c r="C112" s="13" t="s">
        <v>13</v>
      </c>
      <c r="D112" s="35">
        <v>16.2</v>
      </c>
      <c r="E112" s="35">
        <v>49.8911392405063</v>
      </c>
      <c r="F112" s="35">
        <v>6.15</v>
      </c>
      <c r="G112" s="35">
        <v>7.3</v>
      </c>
      <c r="H112" s="35">
        <f>SUM(D112:G112)</f>
        <v>79.5411392405063</v>
      </c>
      <c r="I112" s="13">
        <f t="shared" si="2"/>
        <v>110</v>
      </c>
      <c r="J112" s="13">
        <f t="shared" si="3"/>
        <v>193</v>
      </c>
      <c r="K112" s="14" t="s">
        <v>81</v>
      </c>
    </row>
    <row r="113" ht="18" customHeight="1" spans="1:11">
      <c r="A113" s="49">
        <v>2023106010524</v>
      </c>
      <c r="B113" s="50" t="s">
        <v>140</v>
      </c>
      <c r="C113" s="13" t="s">
        <v>27</v>
      </c>
      <c r="D113" s="35">
        <v>16.4</v>
      </c>
      <c r="E113" s="35">
        <v>51.6683544303798</v>
      </c>
      <c r="F113" s="35">
        <v>5.4</v>
      </c>
      <c r="G113" s="35">
        <v>6</v>
      </c>
      <c r="H113" s="35">
        <f>SUM(D113:G113)</f>
        <v>79.4683544303798</v>
      </c>
      <c r="I113" s="13">
        <f t="shared" si="2"/>
        <v>111</v>
      </c>
      <c r="J113" s="13">
        <f t="shared" si="3"/>
        <v>111</v>
      </c>
      <c r="K113" s="64"/>
    </row>
    <row r="114" ht="18" customHeight="1" spans="1:11">
      <c r="A114" s="36">
        <v>2023106010804</v>
      </c>
      <c r="B114" s="37" t="s">
        <v>141</v>
      </c>
      <c r="C114" s="37" t="s">
        <v>51</v>
      </c>
      <c r="D114" s="35">
        <v>17.1</v>
      </c>
      <c r="E114" s="35">
        <v>48.5620253164557</v>
      </c>
      <c r="F114" s="35">
        <v>6.2</v>
      </c>
      <c r="G114" s="35">
        <v>7.6</v>
      </c>
      <c r="H114" s="35">
        <v>79.4620253164557</v>
      </c>
      <c r="I114" s="13">
        <f t="shared" si="2"/>
        <v>112</v>
      </c>
      <c r="J114" s="13">
        <f t="shared" si="3"/>
        <v>251</v>
      </c>
      <c r="K114" s="64"/>
    </row>
    <row r="115" ht="18" customHeight="1" spans="1:11">
      <c r="A115" s="44">
        <v>2023106010225</v>
      </c>
      <c r="B115" s="45" t="s">
        <v>142</v>
      </c>
      <c r="C115" s="46" t="s">
        <v>25</v>
      </c>
      <c r="D115" s="35">
        <v>15</v>
      </c>
      <c r="E115" s="47">
        <v>51.75</v>
      </c>
      <c r="F115" s="48">
        <v>6.7</v>
      </c>
      <c r="G115" s="48">
        <v>6</v>
      </c>
      <c r="H115" s="48">
        <v>79.45</v>
      </c>
      <c r="I115" s="13">
        <f t="shared" si="2"/>
        <v>113</v>
      </c>
      <c r="J115" s="13">
        <f t="shared" si="3"/>
        <v>106</v>
      </c>
      <c r="K115" s="64"/>
    </row>
    <row r="116" ht="18" customHeight="1" spans="1:11">
      <c r="A116" s="40">
        <v>2023106011236</v>
      </c>
      <c r="B116" s="41" t="s">
        <v>143</v>
      </c>
      <c r="C116" s="13" t="s">
        <v>18</v>
      </c>
      <c r="D116" s="35">
        <v>15.4</v>
      </c>
      <c r="E116" s="35">
        <v>47.9696202531646</v>
      </c>
      <c r="F116" s="35">
        <v>10</v>
      </c>
      <c r="G116" s="35">
        <v>6</v>
      </c>
      <c r="H116" s="35">
        <f>D116+E116+F116+G116</f>
        <v>79.3696202531646</v>
      </c>
      <c r="I116" s="13">
        <f t="shared" si="2"/>
        <v>114</v>
      </c>
      <c r="J116" s="13">
        <f t="shared" si="3"/>
        <v>278</v>
      </c>
      <c r="K116" s="64"/>
    </row>
    <row r="117" ht="18" customHeight="1" spans="1:11">
      <c r="A117" s="33">
        <v>2023106010127</v>
      </c>
      <c r="B117" s="34" t="s">
        <v>144</v>
      </c>
      <c r="C117" s="13" t="s">
        <v>30</v>
      </c>
      <c r="D117" s="35">
        <v>15.4</v>
      </c>
      <c r="E117" s="35">
        <v>52.1316455696202</v>
      </c>
      <c r="F117" s="35">
        <v>5.8</v>
      </c>
      <c r="G117" s="35">
        <v>6</v>
      </c>
      <c r="H117" s="35">
        <f>D117+E117+F117+G117</f>
        <v>79.3316455696202</v>
      </c>
      <c r="I117" s="13">
        <f t="shared" si="2"/>
        <v>115</v>
      </c>
      <c r="J117" s="13">
        <f t="shared" si="3"/>
        <v>85</v>
      </c>
      <c r="K117" s="20"/>
    </row>
    <row r="118" ht="18" customHeight="1" spans="1:11">
      <c r="A118" s="51">
        <v>2023106011036</v>
      </c>
      <c r="B118" s="52" t="s">
        <v>145</v>
      </c>
      <c r="C118" s="53" t="s">
        <v>33</v>
      </c>
      <c r="D118" s="35">
        <v>16</v>
      </c>
      <c r="E118" s="35">
        <v>53.2405063291139</v>
      </c>
      <c r="F118" s="35">
        <v>4</v>
      </c>
      <c r="G118" s="35">
        <v>6</v>
      </c>
      <c r="H118" s="35">
        <v>79.2405063291139</v>
      </c>
      <c r="I118" s="13">
        <f t="shared" si="2"/>
        <v>116</v>
      </c>
      <c r="J118" s="13">
        <f t="shared" si="3"/>
        <v>52</v>
      </c>
      <c r="K118" s="15" t="s">
        <v>79</v>
      </c>
    </row>
    <row r="119" ht="18" customHeight="1" spans="1:11">
      <c r="A119" s="33">
        <v>2023106011332</v>
      </c>
      <c r="B119" s="34" t="s">
        <v>146</v>
      </c>
      <c r="C119" s="13" t="s">
        <v>13</v>
      </c>
      <c r="D119" s="35">
        <v>15</v>
      </c>
      <c r="E119" s="35">
        <v>50.7873417721519</v>
      </c>
      <c r="F119" s="35">
        <v>5.6</v>
      </c>
      <c r="G119" s="35">
        <v>7.85</v>
      </c>
      <c r="H119" s="35">
        <f>SUM(D119:G119)</f>
        <v>79.2373417721519</v>
      </c>
      <c r="I119" s="13">
        <f t="shared" si="2"/>
        <v>117</v>
      </c>
      <c r="J119" s="13">
        <f t="shared" si="3"/>
        <v>155</v>
      </c>
      <c r="K119" s="64"/>
    </row>
    <row r="120" ht="18" customHeight="1" spans="1:11">
      <c r="A120" s="54">
        <v>2023106011111</v>
      </c>
      <c r="B120" s="55" t="s">
        <v>147</v>
      </c>
      <c r="C120" s="13" t="s">
        <v>42</v>
      </c>
      <c r="D120" s="56">
        <v>14.8</v>
      </c>
      <c r="E120" s="48">
        <v>53.0278481012658</v>
      </c>
      <c r="F120" s="56">
        <v>5.4</v>
      </c>
      <c r="G120" s="56">
        <v>6</v>
      </c>
      <c r="H120" s="48">
        <f>SUM(D120:G120)</f>
        <v>79.2278481012658</v>
      </c>
      <c r="I120" s="13">
        <f t="shared" si="2"/>
        <v>118</v>
      </c>
      <c r="J120" s="13">
        <f t="shared" si="3"/>
        <v>56</v>
      </c>
      <c r="K120" s="15" t="s">
        <v>79</v>
      </c>
    </row>
    <row r="121" ht="18" customHeight="1" spans="1:11">
      <c r="A121" s="33">
        <v>2023106010420</v>
      </c>
      <c r="B121" s="42" t="s">
        <v>148</v>
      </c>
      <c r="C121" s="43" t="s">
        <v>20</v>
      </c>
      <c r="D121" s="35">
        <v>16.2</v>
      </c>
      <c r="E121" s="35">
        <v>51.7215189873418</v>
      </c>
      <c r="F121" s="35">
        <v>5.2</v>
      </c>
      <c r="G121" s="35">
        <v>6</v>
      </c>
      <c r="H121" s="35">
        <f>SUM(D121,E121,F121,G121)</f>
        <v>79.1215189873418</v>
      </c>
      <c r="I121" s="13">
        <f t="shared" si="2"/>
        <v>119</v>
      </c>
      <c r="J121" s="13">
        <f t="shared" si="3"/>
        <v>107</v>
      </c>
      <c r="K121" s="64"/>
    </row>
    <row r="122" ht="18" customHeight="1" spans="1:11">
      <c r="A122" s="33">
        <v>2023106011321</v>
      </c>
      <c r="B122" s="34" t="s">
        <v>149</v>
      </c>
      <c r="C122" s="13" t="s">
        <v>13</v>
      </c>
      <c r="D122" s="35">
        <v>17</v>
      </c>
      <c r="E122" s="35">
        <v>50.5670886075949</v>
      </c>
      <c r="F122" s="35">
        <v>5.3</v>
      </c>
      <c r="G122" s="35">
        <v>6</v>
      </c>
      <c r="H122" s="35">
        <f>SUM(D122:G122)</f>
        <v>78.8670886075949</v>
      </c>
      <c r="I122" s="13">
        <f t="shared" si="2"/>
        <v>120</v>
      </c>
      <c r="J122" s="13">
        <f t="shared" si="3"/>
        <v>163</v>
      </c>
      <c r="K122" s="64"/>
    </row>
    <row r="123" ht="18" customHeight="1" spans="1:11">
      <c r="A123" s="62">
        <v>2023106010710</v>
      </c>
      <c r="B123" s="60" t="s">
        <v>150</v>
      </c>
      <c r="C123" s="13" t="s">
        <v>49</v>
      </c>
      <c r="D123" s="35">
        <v>15</v>
      </c>
      <c r="E123" s="35">
        <v>53.7645569620253</v>
      </c>
      <c r="F123" s="35">
        <v>4</v>
      </c>
      <c r="G123" s="35">
        <v>6</v>
      </c>
      <c r="H123" s="35">
        <f>D123+E123+F123+G123</f>
        <v>78.7645569620253</v>
      </c>
      <c r="I123" s="13">
        <f t="shared" si="2"/>
        <v>121</v>
      </c>
      <c r="J123" s="13">
        <f t="shared" si="3"/>
        <v>33</v>
      </c>
      <c r="K123" s="15" t="s">
        <v>79</v>
      </c>
    </row>
    <row r="124" ht="18" customHeight="1" spans="1:11">
      <c r="A124" s="40">
        <v>2023106011211</v>
      </c>
      <c r="B124" s="41" t="s">
        <v>151</v>
      </c>
      <c r="C124" s="13" t="s">
        <v>18</v>
      </c>
      <c r="D124" s="35">
        <v>15.9</v>
      </c>
      <c r="E124" s="35">
        <v>48.2810126582278</v>
      </c>
      <c r="F124" s="35">
        <v>7.35</v>
      </c>
      <c r="G124" s="35">
        <v>7.2</v>
      </c>
      <c r="H124" s="35">
        <f>D124+E124+F124+G124</f>
        <v>78.7310126582278</v>
      </c>
      <c r="I124" s="13">
        <f t="shared" si="2"/>
        <v>122</v>
      </c>
      <c r="J124" s="13">
        <f t="shared" si="3"/>
        <v>264</v>
      </c>
      <c r="K124" s="64"/>
    </row>
    <row r="125" ht="18" customHeight="1" spans="1:11">
      <c r="A125" s="51">
        <v>2023106011028</v>
      </c>
      <c r="B125" s="52" t="s">
        <v>152</v>
      </c>
      <c r="C125" s="53" t="s">
        <v>33</v>
      </c>
      <c r="D125" s="35">
        <v>17.6</v>
      </c>
      <c r="E125" s="35">
        <v>49.8075949367089</v>
      </c>
      <c r="F125" s="35">
        <v>5.2</v>
      </c>
      <c r="G125" s="35">
        <v>6</v>
      </c>
      <c r="H125" s="35">
        <v>78.6075949367089</v>
      </c>
      <c r="I125" s="13">
        <f t="shared" si="2"/>
        <v>123</v>
      </c>
      <c r="J125" s="13">
        <f t="shared" si="3"/>
        <v>197</v>
      </c>
      <c r="K125" s="64"/>
    </row>
    <row r="126" ht="18" customHeight="1" spans="1:11">
      <c r="A126" s="66">
        <v>2023106010905</v>
      </c>
      <c r="B126" s="37" t="s">
        <v>153</v>
      </c>
      <c r="C126" s="37" t="s">
        <v>16</v>
      </c>
      <c r="D126" s="38">
        <v>14</v>
      </c>
      <c r="E126" s="39">
        <v>52.2</v>
      </c>
      <c r="F126" s="38">
        <v>5.6</v>
      </c>
      <c r="G126" s="38">
        <v>6.8</v>
      </c>
      <c r="H126" s="38">
        <f>D126+E126+F126+G126</f>
        <v>78.6</v>
      </c>
      <c r="I126" s="13">
        <f t="shared" si="2"/>
        <v>124</v>
      </c>
      <c r="J126" s="13">
        <f t="shared" si="3"/>
        <v>84</v>
      </c>
      <c r="K126" s="64"/>
    </row>
    <row r="127" ht="18" customHeight="1" spans="1:11">
      <c r="A127" s="49">
        <v>2023106110121</v>
      </c>
      <c r="B127" s="61" t="s">
        <v>154</v>
      </c>
      <c r="C127" s="13" t="s">
        <v>57</v>
      </c>
      <c r="D127" s="35">
        <v>16.2</v>
      </c>
      <c r="E127" s="35">
        <v>51.6987341772152</v>
      </c>
      <c r="F127" s="35">
        <v>4.7</v>
      </c>
      <c r="G127" s="35">
        <v>6</v>
      </c>
      <c r="H127" s="35">
        <f>G127+F127+E127+D127</f>
        <v>78.5987341772152</v>
      </c>
      <c r="I127" s="13">
        <f t="shared" si="2"/>
        <v>125</v>
      </c>
      <c r="J127" s="13">
        <f t="shared" si="3"/>
        <v>109</v>
      </c>
      <c r="K127" s="64"/>
    </row>
    <row r="128" ht="18" customHeight="1" spans="1:11">
      <c r="A128" s="40">
        <v>2023106011226</v>
      </c>
      <c r="B128" s="41" t="s">
        <v>155</v>
      </c>
      <c r="C128" s="13" t="s">
        <v>18</v>
      </c>
      <c r="D128" s="35">
        <v>15.4</v>
      </c>
      <c r="E128" s="35">
        <v>51.9721518987342</v>
      </c>
      <c r="F128" s="35">
        <v>5.2</v>
      </c>
      <c r="G128" s="35">
        <v>6</v>
      </c>
      <c r="H128" s="35">
        <f>D128+E128+F128+G128</f>
        <v>78.5721518987342</v>
      </c>
      <c r="I128" s="13">
        <f t="shared" si="2"/>
        <v>126</v>
      </c>
      <c r="J128" s="13">
        <f t="shared" si="3"/>
        <v>97</v>
      </c>
      <c r="K128" s="64"/>
    </row>
    <row r="129" ht="18" customHeight="1" spans="1:11">
      <c r="A129" s="33">
        <v>2023106011324</v>
      </c>
      <c r="B129" s="34" t="s">
        <v>156</v>
      </c>
      <c r="C129" s="13" t="s">
        <v>13</v>
      </c>
      <c r="D129" s="35">
        <f>16-1*0.2</f>
        <v>15.8</v>
      </c>
      <c r="E129" s="35">
        <v>50.2329113924051</v>
      </c>
      <c r="F129" s="35">
        <v>6.5</v>
      </c>
      <c r="G129" s="35">
        <v>6</v>
      </c>
      <c r="H129" s="35">
        <f>SUM(D129:G129)</f>
        <v>78.5329113924051</v>
      </c>
      <c r="I129" s="13">
        <f t="shared" si="2"/>
        <v>127</v>
      </c>
      <c r="J129" s="13">
        <f t="shared" si="3"/>
        <v>177</v>
      </c>
      <c r="K129" s="64"/>
    </row>
    <row r="130" ht="18" customHeight="1" spans="1:11">
      <c r="A130" s="40">
        <v>2023106011222</v>
      </c>
      <c r="B130" s="41" t="s">
        <v>157</v>
      </c>
      <c r="C130" s="13" t="s">
        <v>18</v>
      </c>
      <c r="D130" s="35">
        <v>15.4</v>
      </c>
      <c r="E130" s="35">
        <v>51.3037974683544</v>
      </c>
      <c r="F130" s="35">
        <v>5</v>
      </c>
      <c r="G130" s="35">
        <v>6.8</v>
      </c>
      <c r="H130" s="35">
        <f>D130+E130+F130+G130</f>
        <v>78.5037974683544</v>
      </c>
      <c r="I130" s="13">
        <f t="shared" si="2"/>
        <v>128</v>
      </c>
      <c r="J130" s="13">
        <f t="shared" si="3"/>
        <v>133</v>
      </c>
      <c r="K130" s="64"/>
    </row>
    <row r="131" ht="18" customHeight="1" spans="1:11">
      <c r="A131" s="57">
        <v>2023106610107</v>
      </c>
      <c r="B131" s="13" t="s">
        <v>158</v>
      </c>
      <c r="C131" s="13" t="s">
        <v>45</v>
      </c>
      <c r="D131" s="35">
        <v>16.4</v>
      </c>
      <c r="E131" s="58">
        <v>51.7822784810127</v>
      </c>
      <c r="F131" s="35">
        <v>4.3</v>
      </c>
      <c r="G131" s="35">
        <v>6</v>
      </c>
      <c r="H131" s="35">
        <f>D131+E131+F131+G131</f>
        <v>78.4822784810127</v>
      </c>
      <c r="I131" s="13">
        <f t="shared" ref="I131:I194" si="4">RANK(H131,$H$3:$H$498,0)</f>
        <v>129</v>
      </c>
      <c r="J131" s="13">
        <f t="shared" ref="J131:J194" si="5">RANK(E131,$E$3:$E$498,0)</f>
        <v>104</v>
      </c>
      <c r="K131" s="64"/>
    </row>
    <row r="132" ht="18" customHeight="1" spans="1:11">
      <c r="A132" s="33">
        <v>2022101011523</v>
      </c>
      <c r="B132" s="34" t="s">
        <v>159</v>
      </c>
      <c r="C132" s="13" t="s">
        <v>13</v>
      </c>
      <c r="D132" s="35">
        <v>14.6</v>
      </c>
      <c r="E132" s="35">
        <v>51.3478260869565</v>
      </c>
      <c r="F132" s="35">
        <v>5.55</v>
      </c>
      <c r="G132" s="35">
        <v>6.9</v>
      </c>
      <c r="H132" s="35">
        <f>SUM(D132:G132)</f>
        <v>78.3978260869565</v>
      </c>
      <c r="I132" s="13">
        <f t="shared" si="4"/>
        <v>130</v>
      </c>
      <c r="J132" s="13">
        <f t="shared" si="5"/>
        <v>131</v>
      </c>
      <c r="K132" s="64"/>
    </row>
    <row r="133" ht="18" customHeight="1" spans="1:11">
      <c r="A133" s="33">
        <v>2023106010425</v>
      </c>
      <c r="B133" s="42" t="s">
        <v>160</v>
      </c>
      <c r="C133" s="43" t="s">
        <v>20</v>
      </c>
      <c r="D133" s="35">
        <v>16</v>
      </c>
      <c r="E133" s="35">
        <v>51.653164556962</v>
      </c>
      <c r="F133" s="35">
        <v>4.6</v>
      </c>
      <c r="G133" s="35">
        <v>6</v>
      </c>
      <c r="H133" s="35">
        <f>SUM(D133,E133,F133,G133)</f>
        <v>78.253164556962</v>
      </c>
      <c r="I133" s="13">
        <f t="shared" si="4"/>
        <v>131</v>
      </c>
      <c r="J133" s="13">
        <f t="shared" si="5"/>
        <v>113</v>
      </c>
      <c r="K133" s="64"/>
    </row>
    <row r="134" ht="18" customHeight="1" spans="1:11">
      <c r="A134" s="33">
        <v>2023106010434</v>
      </c>
      <c r="B134" s="42" t="s">
        <v>161</v>
      </c>
      <c r="C134" s="43" t="s">
        <v>20</v>
      </c>
      <c r="D134" s="35">
        <v>15.4</v>
      </c>
      <c r="E134" s="35">
        <v>50.1417721518987</v>
      </c>
      <c r="F134" s="35">
        <v>5.9</v>
      </c>
      <c r="G134" s="35">
        <v>6.8</v>
      </c>
      <c r="H134" s="35">
        <f>SUM(D134,E134,F134,G134)</f>
        <v>78.2417721518987</v>
      </c>
      <c r="I134" s="13">
        <f t="shared" si="4"/>
        <v>132</v>
      </c>
      <c r="J134" s="13">
        <f t="shared" si="5"/>
        <v>180</v>
      </c>
      <c r="K134" s="64"/>
    </row>
    <row r="135" ht="18" customHeight="1" spans="1:11">
      <c r="A135" s="36">
        <v>2023106010927</v>
      </c>
      <c r="B135" s="37" t="s">
        <v>162</v>
      </c>
      <c r="C135" s="37" t="s">
        <v>16</v>
      </c>
      <c r="D135" s="63">
        <v>16.5</v>
      </c>
      <c r="E135" s="39">
        <v>50.0886075949367</v>
      </c>
      <c r="F135" s="38">
        <v>5.6</v>
      </c>
      <c r="G135" s="38">
        <v>6</v>
      </c>
      <c r="H135" s="38">
        <f>D135+E135+F135+G135</f>
        <v>78.1886075949367</v>
      </c>
      <c r="I135" s="13">
        <f t="shared" si="4"/>
        <v>133</v>
      </c>
      <c r="J135" s="13">
        <f t="shared" si="5"/>
        <v>184</v>
      </c>
      <c r="K135" s="64"/>
    </row>
    <row r="136" ht="18" customHeight="1" spans="1:11">
      <c r="A136" s="33">
        <v>2023106010126</v>
      </c>
      <c r="B136" s="34" t="s">
        <v>163</v>
      </c>
      <c r="C136" s="13" t="s">
        <v>30</v>
      </c>
      <c r="D136" s="35">
        <v>15.4</v>
      </c>
      <c r="E136" s="35">
        <v>51.4784810126582</v>
      </c>
      <c r="F136" s="35">
        <v>5.3</v>
      </c>
      <c r="G136" s="35">
        <v>6</v>
      </c>
      <c r="H136" s="35">
        <f>D136+E136+F136+G136</f>
        <v>78.1784810126582</v>
      </c>
      <c r="I136" s="13">
        <f t="shared" si="4"/>
        <v>134</v>
      </c>
      <c r="J136" s="13">
        <f t="shared" si="5"/>
        <v>123</v>
      </c>
      <c r="K136" s="20"/>
    </row>
    <row r="137" ht="18" customHeight="1" spans="1:11">
      <c r="A137" s="40">
        <v>2023106011207</v>
      </c>
      <c r="B137" s="41" t="s">
        <v>164</v>
      </c>
      <c r="C137" s="13" t="s">
        <v>18</v>
      </c>
      <c r="D137" s="35">
        <v>14.6</v>
      </c>
      <c r="E137" s="35">
        <v>52.6253164556962</v>
      </c>
      <c r="F137" s="35">
        <v>4.5</v>
      </c>
      <c r="G137" s="35">
        <v>6.4</v>
      </c>
      <c r="H137" s="35">
        <f>D137+E137+F137+G137</f>
        <v>78.1253164556962</v>
      </c>
      <c r="I137" s="13">
        <f t="shared" si="4"/>
        <v>135</v>
      </c>
      <c r="J137" s="13">
        <f t="shared" si="5"/>
        <v>68</v>
      </c>
      <c r="K137" s="64"/>
    </row>
    <row r="138" ht="18" customHeight="1" spans="1:11">
      <c r="A138" s="40">
        <v>2023106011232</v>
      </c>
      <c r="B138" s="41" t="s">
        <v>165</v>
      </c>
      <c r="C138" s="13" t="s">
        <v>18</v>
      </c>
      <c r="D138" s="35">
        <v>14.3</v>
      </c>
      <c r="E138" s="35">
        <v>51.6455696202532</v>
      </c>
      <c r="F138" s="35">
        <v>5.3</v>
      </c>
      <c r="G138" s="35">
        <v>6.8</v>
      </c>
      <c r="H138" s="35">
        <f>D138+E138+F138+G138</f>
        <v>78.0455696202532</v>
      </c>
      <c r="I138" s="13">
        <f t="shared" si="4"/>
        <v>136</v>
      </c>
      <c r="J138" s="13">
        <f t="shared" si="5"/>
        <v>114</v>
      </c>
      <c r="K138" s="64"/>
    </row>
    <row r="139" ht="18" customHeight="1" spans="1:11">
      <c r="A139" s="57">
        <v>2023106010619</v>
      </c>
      <c r="B139" s="65" t="s">
        <v>166</v>
      </c>
      <c r="C139" s="13" t="s">
        <v>45</v>
      </c>
      <c r="D139" s="35">
        <v>16.2</v>
      </c>
      <c r="E139" s="58">
        <v>48.0303797468354</v>
      </c>
      <c r="F139" s="35">
        <v>5.7</v>
      </c>
      <c r="G139" s="35">
        <v>8.1</v>
      </c>
      <c r="H139" s="35">
        <f>D139+E139+F139+G139</f>
        <v>78.0303797468354</v>
      </c>
      <c r="I139" s="13">
        <f t="shared" si="4"/>
        <v>137</v>
      </c>
      <c r="J139" s="13">
        <f t="shared" si="5"/>
        <v>276</v>
      </c>
      <c r="K139" s="64"/>
    </row>
    <row r="140" ht="18" customHeight="1" spans="1:11">
      <c r="A140" s="44">
        <v>2023106010226</v>
      </c>
      <c r="B140" s="45" t="s">
        <v>167</v>
      </c>
      <c r="C140" s="46" t="s">
        <v>25</v>
      </c>
      <c r="D140" s="35">
        <v>15.6</v>
      </c>
      <c r="E140" s="47">
        <v>50.42</v>
      </c>
      <c r="F140" s="48">
        <v>6</v>
      </c>
      <c r="G140" s="48">
        <v>6</v>
      </c>
      <c r="H140" s="48">
        <v>78.02</v>
      </c>
      <c r="I140" s="13">
        <f t="shared" si="4"/>
        <v>138</v>
      </c>
      <c r="J140" s="13">
        <f t="shared" si="5"/>
        <v>172</v>
      </c>
      <c r="K140" s="64"/>
    </row>
    <row r="141" ht="18" customHeight="1" spans="1:11">
      <c r="A141" s="54">
        <v>2023106011121</v>
      </c>
      <c r="B141" s="55" t="s">
        <v>168</v>
      </c>
      <c r="C141" s="13" t="s">
        <v>42</v>
      </c>
      <c r="D141" s="56">
        <v>16.4</v>
      </c>
      <c r="E141" s="48">
        <v>51.6075949367089</v>
      </c>
      <c r="F141" s="56">
        <v>4</v>
      </c>
      <c r="G141" s="56">
        <v>6</v>
      </c>
      <c r="H141" s="48">
        <f>SUM(D141:G141)</f>
        <v>78.0075949367089</v>
      </c>
      <c r="I141" s="13">
        <f t="shared" si="4"/>
        <v>139</v>
      </c>
      <c r="J141" s="13">
        <f t="shared" si="5"/>
        <v>118</v>
      </c>
      <c r="K141" s="64"/>
    </row>
    <row r="142" ht="18" customHeight="1" spans="1:11">
      <c r="A142" s="33">
        <v>2023106011320</v>
      </c>
      <c r="B142" s="34" t="s">
        <v>169</v>
      </c>
      <c r="C142" s="13" t="s">
        <v>13</v>
      </c>
      <c r="D142" s="35">
        <v>14.5</v>
      </c>
      <c r="E142" s="35">
        <v>51.6303797468354</v>
      </c>
      <c r="F142" s="35">
        <v>5.85</v>
      </c>
      <c r="G142" s="35">
        <v>6</v>
      </c>
      <c r="H142" s="35">
        <f>SUM(D142:G142)</f>
        <v>77.9803797468354</v>
      </c>
      <c r="I142" s="13">
        <f t="shared" si="4"/>
        <v>140</v>
      </c>
      <c r="J142" s="13">
        <f t="shared" si="5"/>
        <v>115</v>
      </c>
      <c r="K142" s="64"/>
    </row>
    <row r="143" ht="18" customHeight="1" spans="1:11">
      <c r="A143" s="36">
        <v>2023106010825</v>
      </c>
      <c r="B143" s="37" t="s">
        <v>170</v>
      </c>
      <c r="C143" s="37" t="s">
        <v>51</v>
      </c>
      <c r="D143" s="35">
        <v>14</v>
      </c>
      <c r="E143" s="35">
        <v>53.3696202531646</v>
      </c>
      <c r="F143" s="35">
        <v>4.6</v>
      </c>
      <c r="G143" s="35">
        <v>6</v>
      </c>
      <c r="H143" s="35">
        <v>77.9696202531645</v>
      </c>
      <c r="I143" s="13">
        <f t="shared" si="4"/>
        <v>141</v>
      </c>
      <c r="J143" s="13">
        <f t="shared" si="5"/>
        <v>47</v>
      </c>
      <c r="K143" s="15" t="s">
        <v>79</v>
      </c>
    </row>
    <row r="144" ht="18" customHeight="1" spans="1:11">
      <c r="A144" s="62">
        <v>2023106010715</v>
      </c>
      <c r="B144" s="60" t="s">
        <v>171</v>
      </c>
      <c r="C144" s="13" t="s">
        <v>49</v>
      </c>
      <c r="D144" s="35">
        <v>14.2</v>
      </c>
      <c r="E144" s="35">
        <v>53.7645569620253</v>
      </c>
      <c r="F144" s="35">
        <v>4</v>
      </c>
      <c r="G144" s="35">
        <v>6</v>
      </c>
      <c r="H144" s="35">
        <f>D144+E144+F144+G144</f>
        <v>77.9645569620253</v>
      </c>
      <c r="I144" s="13">
        <f t="shared" si="4"/>
        <v>142</v>
      </c>
      <c r="J144" s="13">
        <f t="shared" si="5"/>
        <v>33</v>
      </c>
      <c r="K144" s="15" t="s">
        <v>79</v>
      </c>
    </row>
    <row r="145" ht="18" customHeight="1" spans="1:11">
      <c r="A145" s="33">
        <v>2023106010402</v>
      </c>
      <c r="B145" s="42" t="s">
        <v>172</v>
      </c>
      <c r="C145" s="43" t="s">
        <v>20</v>
      </c>
      <c r="D145" s="35">
        <v>15.4</v>
      </c>
      <c r="E145" s="35">
        <v>52.5645569620253</v>
      </c>
      <c r="F145" s="35">
        <v>4</v>
      </c>
      <c r="G145" s="35">
        <v>6</v>
      </c>
      <c r="H145" s="35">
        <f>SUM(D145,E145,F145,G145)</f>
        <v>77.9645569620253</v>
      </c>
      <c r="I145" s="13">
        <f t="shared" si="4"/>
        <v>142</v>
      </c>
      <c r="J145" s="13">
        <f t="shared" si="5"/>
        <v>71</v>
      </c>
      <c r="K145" s="64"/>
    </row>
    <row r="146" ht="18" customHeight="1" spans="1:11">
      <c r="A146" s="33">
        <v>2023106011334</v>
      </c>
      <c r="B146" s="34" t="s">
        <v>173</v>
      </c>
      <c r="C146" s="13" t="s">
        <v>13</v>
      </c>
      <c r="D146" s="35">
        <v>14</v>
      </c>
      <c r="E146" s="35">
        <v>50.2632911392405</v>
      </c>
      <c r="F146" s="35">
        <v>5</v>
      </c>
      <c r="G146" s="35">
        <v>8.7</v>
      </c>
      <c r="H146" s="35">
        <f>SUM(D146:G146)</f>
        <v>77.9632911392405</v>
      </c>
      <c r="I146" s="13">
        <f t="shared" si="4"/>
        <v>144</v>
      </c>
      <c r="J146" s="13">
        <f t="shared" si="5"/>
        <v>175</v>
      </c>
      <c r="K146" s="64"/>
    </row>
    <row r="147" ht="18" customHeight="1" spans="1:11">
      <c r="A147" s="40">
        <v>2023106011233</v>
      </c>
      <c r="B147" s="41" t="s">
        <v>174</v>
      </c>
      <c r="C147" s="13" t="s">
        <v>18</v>
      </c>
      <c r="D147" s="35">
        <v>15.3</v>
      </c>
      <c r="E147" s="35">
        <v>52.0253164556962</v>
      </c>
      <c r="F147" s="35">
        <v>4.6</v>
      </c>
      <c r="G147" s="35">
        <v>6</v>
      </c>
      <c r="H147" s="35">
        <f>D147+E147+F147+G147</f>
        <v>77.9253164556962</v>
      </c>
      <c r="I147" s="13">
        <f t="shared" si="4"/>
        <v>145</v>
      </c>
      <c r="J147" s="13">
        <f t="shared" si="5"/>
        <v>95</v>
      </c>
      <c r="K147" s="64"/>
    </row>
    <row r="148" ht="18" customHeight="1" spans="1:11">
      <c r="A148" s="54">
        <v>2023106011107</v>
      </c>
      <c r="B148" s="55" t="s">
        <v>175</v>
      </c>
      <c r="C148" s="13" t="s">
        <v>42</v>
      </c>
      <c r="D148" s="56">
        <v>14.4</v>
      </c>
      <c r="E148" s="48">
        <v>53.3924050632911</v>
      </c>
      <c r="F148" s="56">
        <v>4.1</v>
      </c>
      <c r="G148" s="56">
        <v>6</v>
      </c>
      <c r="H148" s="48">
        <f>SUM(D148:G148)</f>
        <v>77.8924050632911</v>
      </c>
      <c r="I148" s="13">
        <f t="shared" si="4"/>
        <v>146</v>
      </c>
      <c r="J148" s="13">
        <f t="shared" si="5"/>
        <v>45</v>
      </c>
      <c r="K148" s="15" t="s">
        <v>79</v>
      </c>
    </row>
    <row r="149" ht="18" customHeight="1" spans="1:11">
      <c r="A149" s="51">
        <v>2023106011034</v>
      </c>
      <c r="B149" s="52" t="s">
        <v>176</v>
      </c>
      <c r="C149" s="53" t="s">
        <v>33</v>
      </c>
      <c r="D149" s="35">
        <v>14.4</v>
      </c>
      <c r="E149" s="35">
        <v>52.746835443038</v>
      </c>
      <c r="F149" s="35">
        <v>4.7</v>
      </c>
      <c r="G149" s="35">
        <v>6</v>
      </c>
      <c r="H149" s="35">
        <v>77.846835443038</v>
      </c>
      <c r="I149" s="13">
        <f t="shared" si="4"/>
        <v>147</v>
      </c>
      <c r="J149" s="13">
        <f t="shared" si="5"/>
        <v>65</v>
      </c>
      <c r="K149" s="64"/>
    </row>
    <row r="150" ht="18" customHeight="1" spans="1:11">
      <c r="A150" s="51">
        <v>2023106610118</v>
      </c>
      <c r="B150" s="13" t="s">
        <v>177</v>
      </c>
      <c r="C150" s="53" t="s">
        <v>33</v>
      </c>
      <c r="D150" s="35">
        <v>15</v>
      </c>
      <c r="E150" s="35">
        <v>52.3443037974684</v>
      </c>
      <c r="F150" s="35">
        <v>4.5</v>
      </c>
      <c r="G150" s="35">
        <v>6</v>
      </c>
      <c r="H150" s="35">
        <v>77.8443037974684</v>
      </c>
      <c r="I150" s="13">
        <f t="shared" si="4"/>
        <v>148</v>
      </c>
      <c r="J150" s="13">
        <f t="shared" si="5"/>
        <v>81</v>
      </c>
      <c r="K150" s="64"/>
    </row>
    <row r="151" ht="18" customHeight="1" spans="1:11">
      <c r="A151" s="54">
        <v>2023106011124</v>
      </c>
      <c r="B151" s="55" t="s">
        <v>178</v>
      </c>
      <c r="C151" s="13" t="s">
        <v>42</v>
      </c>
      <c r="D151" s="56">
        <v>14</v>
      </c>
      <c r="E151" s="48">
        <v>51.4556962025316</v>
      </c>
      <c r="F151" s="56">
        <v>5.5</v>
      </c>
      <c r="G151" s="56">
        <v>6.8</v>
      </c>
      <c r="H151" s="48">
        <f>SUM(D151:G151)</f>
        <v>77.7556962025316</v>
      </c>
      <c r="I151" s="13">
        <f t="shared" si="4"/>
        <v>149</v>
      </c>
      <c r="J151" s="13">
        <f t="shared" si="5"/>
        <v>124</v>
      </c>
      <c r="K151" s="64"/>
    </row>
    <row r="152" ht="18" customHeight="1" spans="1:11">
      <c r="A152" s="51">
        <v>2023106011029</v>
      </c>
      <c r="B152" s="52" t="s">
        <v>179</v>
      </c>
      <c r="C152" s="53" t="s">
        <v>33</v>
      </c>
      <c r="D152" s="35">
        <v>15</v>
      </c>
      <c r="E152" s="35">
        <v>52.0481012658228</v>
      </c>
      <c r="F152" s="35">
        <v>4.7</v>
      </c>
      <c r="G152" s="35">
        <v>6</v>
      </c>
      <c r="H152" s="35">
        <v>77.7481012658228</v>
      </c>
      <c r="I152" s="13">
        <f t="shared" si="4"/>
        <v>150</v>
      </c>
      <c r="J152" s="13">
        <f t="shared" si="5"/>
        <v>94</v>
      </c>
      <c r="K152" s="64"/>
    </row>
    <row r="153" ht="18" customHeight="1" spans="1:11">
      <c r="A153" s="33">
        <v>2023106010107</v>
      </c>
      <c r="B153" s="34" t="s">
        <v>180</v>
      </c>
      <c r="C153" s="13" t="s">
        <v>30</v>
      </c>
      <c r="D153" s="35">
        <v>14.44</v>
      </c>
      <c r="E153" s="35">
        <v>52.4886075949367</v>
      </c>
      <c r="F153" s="35">
        <v>4.8</v>
      </c>
      <c r="G153" s="35">
        <v>6</v>
      </c>
      <c r="H153" s="35">
        <f>D153+E153+F153+G153</f>
        <v>77.7286075949367</v>
      </c>
      <c r="I153" s="13">
        <f t="shared" si="4"/>
        <v>151</v>
      </c>
      <c r="J153" s="13">
        <f t="shared" si="5"/>
        <v>73</v>
      </c>
      <c r="K153" s="20"/>
    </row>
    <row r="154" ht="18" customHeight="1" spans="1:11">
      <c r="A154" s="44">
        <v>2023106010211</v>
      </c>
      <c r="B154" s="45" t="s">
        <v>181</v>
      </c>
      <c r="C154" s="46" t="s">
        <v>25</v>
      </c>
      <c r="D154" s="35">
        <v>14</v>
      </c>
      <c r="E154" s="47">
        <v>52.99</v>
      </c>
      <c r="F154" s="48">
        <v>4.7</v>
      </c>
      <c r="G154" s="48">
        <v>6</v>
      </c>
      <c r="H154" s="48">
        <v>77.69</v>
      </c>
      <c r="I154" s="13">
        <f t="shared" si="4"/>
        <v>152</v>
      </c>
      <c r="J154" s="13">
        <f t="shared" si="5"/>
        <v>57</v>
      </c>
      <c r="K154" s="15" t="s">
        <v>79</v>
      </c>
    </row>
    <row r="155" ht="18" customHeight="1" spans="1:11">
      <c r="A155" s="62">
        <v>2023106010729</v>
      </c>
      <c r="B155" s="60" t="s">
        <v>182</v>
      </c>
      <c r="C155" s="13" t="s">
        <v>49</v>
      </c>
      <c r="D155" s="35">
        <v>18.6</v>
      </c>
      <c r="E155" s="35">
        <v>46.579746835443</v>
      </c>
      <c r="F155" s="35">
        <v>6.5</v>
      </c>
      <c r="G155" s="35">
        <v>6</v>
      </c>
      <c r="H155" s="35">
        <f>D155+E155+F155+G155</f>
        <v>77.679746835443</v>
      </c>
      <c r="I155" s="13">
        <f t="shared" si="4"/>
        <v>153</v>
      </c>
      <c r="J155" s="13">
        <f t="shared" si="5"/>
        <v>326</v>
      </c>
      <c r="K155" s="64"/>
    </row>
    <row r="156" ht="18" customHeight="1" spans="1:11">
      <c r="A156" s="49">
        <v>2023106010331</v>
      </c>
      <c r="B156" s="61" t="s">
        <v>183</v>
      </c>
      <c r="C156" s="13" t="s">
        <v>57</v>
      </c>
      <c r="D156" s="35">
        <v>15.6</v>
      </c>
      <c r="E156" s="35">
        <v>50.6582278481013</v>
      </c>
      <c r="F156" s="35">
        <v>5.4</v>
      </c>
      <c r="G156" s="35">
        <v>6</v>
      </c>
      <c r="H156" s="35">
        <f>G156+F156+E156+D156</f>
        <v>77.6582278481013</v>
      </c>
      <c r="I156" s="13">
        <f t="shared" si="4"/>
        <v>154</v>
      </c>
      <c r="J156" s="13">
        <f t="shared" si="5"/>
        <v>159</v>
      </c>
      <c r="K156" s="64"/>
    </row>
    <row r="157" ht="18" customHeight="1" spans="1:11">
      <c r="A157" s="49">
        <v>2023106010508</v>
      </c>
      <c r="B157" s="50" t="s">
        <v>184</v>
      </c>
      <c r="C157" s="13" t="s">
        <v>27</v>
      </c>
      <c r="D157" s="35">
        <v>15.6</v>
      </c>
      <c r="E157" s="35">
        <v>51.1518987341772</v>
      </c>
      <c r="F157" s="35">
        <v>4.7</v>
      </c>
      <c r="G157" s="35">
        <v>6.2</v>
      </c>
      <c r="H157" s="35">
        <f>SUM(D157:G157)</f>
        <v>77.6518987341772</v>
      </c>
      <c r="I157" s="13">
        <f t="shared" si="4"/>
        <v>155</v>
      </c>
      <c r="J157" s="13">
        <f t="shared" si="5"/>
        <v>142</v>
      </c>
      <c r="K157" s="64"/>
    </row>
    <row r="158" ht="18" customHeight="1" spans="1:11">
      <c r="A158" s="62">
        <v>2023106010724</v>
      </c>
      <c r="B158" s="60" t="s">
        <v>185</v>
      </c>
      <c r="C158" s="13" t="s">
        <v>49</v>
      </c>
      <c r="D158" s="35">
        <v>15.4</v>
      </c>
      <c r="E158" s="35">
        <v>50.8253164556962</v>
      </c>
      <c r="F158" s="35">
        <v>4.6</v>
      </c>
      <c r="G158" s="35">
        <v>6.8</v>
      </c>
      <c r="H158" s="35">
        <f>D158+E158+F158+G158</f>
        <v>77.6253164556962</v>
      </c>
      <c r="I158" s="13">
        <f t="shared" si="4"/>
        <v>156</v>
      </c>
      <c r="J158" s="13">
        <f t="shared" si="5"/>
        <v>150</v>
      </c>
      <c r="K158" s="64"/>
    </row>
    <row r="159" ht="18" customHeight="1" spans="1:11">
      <c r="A159" s="36">
        <v>2023106010818</v>
      </c>
      <c r="B159" s="37" t="s">
        <v>186</v>
      </c>
      <c r="C159" s="37" t="s">
        <v>51</v>
      </c>
      <c r="D159" s="35">
        <v>14</v>
      </c>
      <c r="E159" s="35">
        <v>52.8455696202532</v>
      </c>
      <c r="F159" s="35">
        <v>4.7</v>
      </c>
      <c r="G159" s="35">
        <v>6</v>
      </c>
      <c r="H159" s="35">
        <v>77.5455696202532</v>
      </c>
      <c r="I159" s="13">
        <f t="shared" si="4"/>
        <v>157</v>
      </c>
      <c r="J159" s="13">
        <f t="shared" si="5"/>
        <v>61</v>
      </c>
      <c r="K159" s="64"/>
    </row>
    <row r="160" ht="18" customHeight="1" spans="1:11">
      <c r="A160" s="33">
        <v>2023106011314</v>
      </c>
      <c r="B160" s="34" t="s">
        <v>187</v>
      </c>
      <c r="C160" s="13" t="s">
        <v>13</v>
      </c>
      <c r="D160" s="35">
        <v>14.4</v>
      </c>
      <c r="E160" s="35">
        <v>50.9696202531646</v>
      </c>
      <c r="F160" s="35">
        <v>5.3</v>
      </c>
      <c r="G160" s="35">
        <v>6.8</v>
      </c>
      <c r="H160" s="35">
        <f>SUM(D160:G160)</f>
        <v>77.4696202531646</v>
      </c>
      <c r="I160" s="13">
        <f t="shared" si="4"/>
        <v>158</v>
      </c>
      <c r="J160" s="13">
        <f t="shared" si="5"/>
        <v>146</v>
      </c>
      <c r="K160" s="64"/>
    </row>
    <row r="161" ht="18" customHeight="1" spans="1:11">
      <c r="A161" s="33">
        <v>2023106010427</v>
      </c>
      <c r="B161" s="42" t="s">
        <v>188</v>
      </c>
      <c r="C161" s="43" t="s">
        <v>20</v>
      </c>
      <c r="D161" s="35">
        <v>15.2</v>
      </c>
      <c r="E161" s="35">
        <v>51.4329113924051</v>
      </c>
      <c r="F161" s="35">
        <v>4</v>
      </c>
      <c r="G161" s="35">
        <v>6.8</v>
      </c>
      <c r="H161" s="35">
        <f>SUM(D161,E161,F161,G161)</f>
        <v>77.4329113924051</v>
      </c>
      <c r="I161" s="13">
        <f t="shared" si="4"/>
        <v>159</v>
      </c>
      <c r="J161" s="13">
        <f t="shared" si="5"/>
        <v>125</v>
      </c>
      <c r="K161" s="64"/>
    </row>
    <row r="162" ht="18" customHeight="1" spans="1:11">
      <c r="A162" s="33">
        <v>2023106010432</v>
      </c>
      <c r="B162" s="42" t="s">
        <v>189</v>
      </c>
      <c r="C162" s="43" t="s">
        <v>20</v>
      </c>
      <c r="D162" s="35">
        <v>14</v>
      </c>
      <c r="E162" s="35">
        <v>53.3848101265823</v>
      </c>
      <c r="F162" s="35">
        <v>4</v>
      </c>
      <c r="G162" s="35">
        <v>6</v>
      </c>
      <c r="H162" s="35">
        <f>SUM(D162,E162,F162,G162)</f>
        <v>77.3848101265823</v>
      </c>
      <c r="I162" s="13">
        <f t="shared" si="4"/>
        <v>160</v>
      </c>
      <c r="J162" s="13">
        <f t="shared" si="5"/>
        <v>46</v>
      </c>
      <c r="K162" s="15" t="s">
        <v>79</v>
      </c>
    </row>
    <row r="163" ht="18" customHeight="1" spans="1:11">
      <c r="A163" s="57">
        <v>2023106010625</v>
      </c>
      <c r="B163" s="13" t="s">
        <v>190</v>
      </c>
      <c r="C163" s="13" t="s">
        <v>45</v>
      </c>
      <c r="D163" s="35">
        <v>14</v>
      </c>
      <c r="E163" s="58">
        <v>52.4962025316456</v>
      </c>
      <c r="F163" s="35">
        <v>4.8</v>
      </c>
      <c r="G163" s="35">
        <v>6</v>
      </c>
      <c r="H163" s="35">
        <f>D163+E163+F163+G163</f>
        <v>77.2962025316456</v>
      </c>
      <c r="I163" s="13">
        <f t="shared" si="4"/>
        <v>161</v>
      </c>
      <c r="J163" s="13">
        <f t="shared" si="5"/>
        <v>72</v>
      </c>
      <c r="K163" s="64"/>
    </row>
    <row r="164" ht="18" customHeight="1" spans="1:11">
      <c r="A164" s="33">
        <v>2023106011313</v>
      </c>
      <c r="B164" s="34" t="s">
        <v>191</v>
      </c>
      <c r="C164" s="13" t="s">
        <v>13</v>
      </c>
      <c r="D164" s="35">
        <v>14</v>
      </c>
      <c r="E164" s="35">
        <v>52.2075949367089</v>
      </c>
      <c r="F164" s="35">
        <v>5.05</v>
      </c>
      <c r="G164" s="35">
        <v>6</v>
      </c>
      <c r="H164" s="35">
        <f>SUM(D164:G164)</f>
        <v>77.2575949367089</v>
      </c>
      <c r="I164" s="13">
        <f t="shared" si="4"/>
        <v>162</v>
      </c>
      <c r="J164" s="13">
        <f t="shared" si="5"/>
        <v>82</v>
      </c>
      <c r="K164" s="64"/>
    </row>
    <row r="165" ht="18" customHeight="1" spans="1:11">
      <c r="A165" s="62">
        <v>2023106010702</v>
      </c>
      <c r="B165" s="60" t="s">
        <v>192</v>
      </c>
      <c r="C165" s="13" t="s">
        <v>49</v>
      </c>
      <c r="D165" s="35">
        <v>17</v>
      </c>
      <c r="E165" s="35">
        <v>48.2506329113924</v>
      </c>
      <c r="F165" s="35">
        <v>6</v>
      </c>
      <c r="G165" s="35">
        <v>6</v>
      </c>
      <c r="H165" s="35">
        <f>D165+E165+F165+G165</f>
        <v>77.2506329113924</v>
      </c>
      <c r="I165" s="13">
        <f t="shared" si="4"/>
        <v>163</v>
      </c>
      <c r="J165" s="13">
        <f t="shared" si="5"/>
        <v>265</v>
      </c>
      <c r="K165" s="64"/>
    </row>
    <row r="166" ht="18" customHeight="1" spans="1:11">
      <c r="A166" s="62">
        <v>2023106010719</v>
      </c>
      <c r="B166" s="60" t="s">
        <v>193</v>
      </c>
      <c r="C166" s="13" t="s">
        <v>49</v>
      </c>
      <c r="D166" s="35">
        <v>14</v>
      </c>
      <c r="E166" s="35">
        <v>51.6987341772152</v>
      </c>
      <c r="F166" s="35">
        <v>4.7</v>
      </c>
      <c r="G166" s="35">
        <v>6.8</v>
      </c>
      <c r="H166" s="35">
        <f>D166+E166+F166+G166</f>
        <v>77.1987341772152</v>
      </c>
      <c r="I166" s="13">
        <f t="shared" si="4"/>
        <v>164</v>
      </c>
      <c r="J166" s="13">
        <f t="shared" si="5"/>
        <v>109</v>
      </c>
      <c r="K166" s="64"/>
    </row>
    <row r="167" ht="18" customHeight="1" spans="1:11">
      <c r="A167" s="54">
        <v>2023106011128</v>
      </c>
      <c r="B167" s="55" t="s">
        <v>194</v>
      </c>
      <c r="C167" s="13" t="s">
        <v>42</v>
      </c>
      <c r="D167" s="56">
        <v>14.4</v>
      </c>
      <c r="E167" s="48">
        <v>52.0936708860759</v>
      </c>
      <c r="F167" s="56">
        <v>4.7</v>
      </c>
      <c r="G167" s="56">
        <v>6</v>
      </c>
      <c r="H167" s="48">
        <f>SUM(D167:G167)</f>
        <v>77.1936708860759</v>
      </c>
      <c r="I167" s="13">
        <f t="shared" si="4"/>
        <v>165</v>
      </c>
      <c r="J167" s="13">
        <f t="shared" si="5"/>
        <v>88</v>
      </c>
      <c r="K167" s="64"/>
    </row>
    <row r="168" ht="18" customHeight="1" spans="1:11">
      <c r="A168" s="36">
        <v>2023106010835</v>
      </c>
      <c r="B168" s="37" t="s">
        <v>195</v>
      </c>
      <c r="C168" s="37" t="s">
        <v>51</v>
      </c>
      <c r="D168" s="35">
        <v>14</v>
      </c>
      <c r="E168" s="35">
        <v>52.8303797468354</v>
      </c>
      <c r="F168" s="35">
        <v>4.15</v>
      </c>
      <c r="G168" s="35">
        <v>6</v>
      </c>
      <c r="H168" s="35">
        <v>76.9803797468354</v>
      </c>
      <c r="I168" s="13">
        <f t="shared" si="4"/>
        <v>166</v>
      </c>
      <c r="J168" s="13">
        <f t="shared" si="5"/>
        <v>62</v>
      </c>
      <c r="K168" s="64"/>
    </row>
    <row r="169" ht="18" customHeight="1" spans="1:11">
      <c r="A169" s="57">
        <v>2023106010622</v>
      </c>
      <c r="B169" s="13" t="s">
        <v>196</v>
      </c>
      <c r="C169" s="13" t="s">
        <v>45</v>
      </c>
      <c r="D169" s="35">
        <v>15.2</v>
      </c>
      <c r="E169" s="58">
        <v>50.9696202531646</v>
      </c>
      <c r="F169" s="35">
        <v>4.7</v>
      </c>
      <c r="G169" s="35">
        <v>6</v>
      </c>
      <c r="H169" s="35">
        <f>D169+E169+F169+G169</f>
        <v>76.8696202531646</v>
      </c>
      <c r="I169" s="13">
        <f t="shared" si="4"/>
        <v>167</v>
      </c>
      <c r="J169" s="13">
        <f t="shared" si="5"/>
        <v>146</v>
      </c>
      <c r="K169" s="64"/>
    </row>
    <row r="170" ht="18" customHeight="1" spans="1:11">
      <c r="A170" s="33">
        <v>2023106010125</v>
      </c>
      <c r="B170" s="67" t="s">
        <v>197</v>
      </c>
      <c r="C170" s="13" t="s">
        <v>30</v>
      </c>
      <c r="D170" s="35">
        <v>15.2</v>
      </c>
      <c r="E170" s="35">
        <v>49.9670886075949</v>
      </c>
      <c r="F170" s="35">
        <v>5.7</v>
      </c>
      <c r="G170" s="35">
        <v>6</v>
      </c>
      <c r="H170" s="35">
        <f>D170+E170+F170+G170</f>
        <v>76.8670886075949</v>
      </c>
      <c r="I170" s="13">
        <f t="shared" si="4"/>
        <v>168</v>
      </c>
      <c r="J170" s="13">
        <f t="shared" si="5"/>
        <v>187</v>
      </c>
      <c r="K170" s="20"/>
    </row>
    <row r="171" ht="18" customHeight="1" spans="1:11">
      <c r="A171" s="49">
        <v>2023106010507</v>
      </c>
      <c r="B171" s="50" t="s">
        <v>198</v>
      </c>
      <c r="C171" s="13" t="s">
        <v>27</v>
      </c>
      <c r="D171" s="35">
        <v>16</v>
      </c>
      <c r="E171" s="35">
        <v>49.9518987341772</v>
      </c>
      <c r="F171" s="35">
        <v>4.8</v>
      </c>
      <c r="G171" s="35">
        <v>6.1</v>
      </c>
      <c r="H171" s="35">
        <f>SUM(D171:G171)</f>
        <v>76.8518987341772</v>
      </c>
      <c r="I171" s="13">
        <f t="shared" si="4"/>
        <v>169</v>
      </c>
      <c r="J171" s="13">
        <f t="shared" si="5"/>
        <v>190</v>
      </c>
      <c r="K171" s="64"/>
    </row>
    <row r="172" ht="18" customHeight="1" spans="1:11">
      <c r="A172" s="54">
        <v>2023106011129</v>
      </c>
      <c r="B172" s="55" t="s">
        <v>199</v>
      </c>
      <c r="C172" s="13" t="s">
        <v>42</v>
      </c>
      <c r="D172" s="56">
        <v>14</v>
      </c>
      <c r="E172" s="48">
        <v>51.9417721518987</v>
      </c>
      <c r="F172" s="56">
        <v>4.8</v>
      </c>
      <c r="G172" s="56">
        <v>6</v>
      </c>
      <c r="H172" s="48">
        <f>SUM(D172:G172)</f>
        <v>76.7417721518987</v>
      </c>
      <c r="I172" s="13">
        <f t="shared" si="4"/>
        <v>170</v>
      </c>
      <c r="J172" s="13">
        <f t="shared" si="5"/>
        <v>98</v>
      </c>
      <c r="K172" s="64"/>
    </row>
    <row r="173" ht="18" customHeight="1" spans="1:11">
      <c r="A173" s="33">
        <v>2023106011330</v>
      </c>
      <c r="B173" s="34" t="s">
        <v>200</v>
      </c>
      <c r="C173" s="13" t="s">
        <v>13</v>
      </c>
      <c r="D173" s="35">
        <v>15</v>
      </c>
      <c r="E173" s="35">
        <v>50.0278481012658</v>
      </c>
      <c r="F173" s="35">
        <v>4.2</v>
      </c>
      <c r="G173" s="35">
        <v>7.45</v>
      </c>
      <c r="H173" s="35">
        <f>SUM(D173:G173)</f>
        <v>76.6778481012658</v>
      </c>
      <c r="I173" s="13">
        <f t="shared" si="4"/>
        <v>171</v>
      </c>
      <c r="J173" s="13">
        <f t="shared" si="5"/>
        <v>185</v>
      </c>
      <c r="K173" s="64"/>
    </row>
    <row r="174" ht="18" customHeight="1" spans="1:11">
      <c r="A174" s="33">
        <v>2023106010433</v>
      </c>
      <c r="B174" s="42" t="s">
        <v>201</v>
      </c>
      <c r="C174" s="43" t="s">
        <v>20</v>
      </c>
      <c r="D174" s="35">
        <v>15.4</v>
      </c>
      <c r="E174" s="35">
        <v>50.7493670886076</v>
      </c>
      <c r="F174" s="35">
        <v>4.5</v>
      </c>
      <c r="G174" s="35">
        <v>6</v>
      </c>
      <c r="H174" s="35">
        <f>SUM(D174,E174,F174,G174)</f>
        <v>76.6493670886076</v>
      </c>
      <c r="I174" s="13">
        <f t="shared" si="4"/>
        <v>172</v>
      </c>
      <c r="J174" s="13">
        <f t="shared" si="5"/>
        <v>157</v>
      </c>
      <c r="K174" s="64"/>
    </row>
    <row r="175" ht="18" customHeight="1" spans="1:11">
      <c r="A175" s="51">
        <v>2023106011007</v>
      </c>
      <c r="B175" s="52" t="s">
        <v>202</v>
      </c>
      <c r="C175" s="53" t="s">
        <v>33</v>
      </c>
      <c r="D175" s="35">
        <v>14.8</v>
      </c>
      <c r="E175" s="35">
        <v>50.8025316455696</v>
      </c>
      <c r="F175" s="35">
        <v>5</v>
      </c>
      <c r="G175" s="35">
        <v>6</v>
      </c>
      <c r="H175" s="35">
        <v>76.6025316455696</v>
      </c>
      <c r="I175" s="13">
        <f t="shared" si="4"/>
        <v>173</v>
      </c>
      <c r="J175" s="13">
        <f t="shared" si="5"/>
        <v>153</v>
      </c>
      <c r="K175" s="64"/>
    </row>
    <row r="176" ht="18" customHeight="1" spans="1:11">
      <c r="A176" s="33">
        <v>2023106011304</v>
      </c>
      <c r="B176" s="34" t="s">
        <v>203</v>
      </c>
      <c r="C176" s="13" t="s">
        <v>13</v>
      </c>
      <c r="D176" s="35">
        <v>15.2</v>
      </c>
      <c r="E176" s="35">
        <v>50.4379746835443</v>
      </c>
      <c r="F176" s="35">
        <v>4.95</v>
      </c>
      <c r="G176" s="35">
        <v>6</v>
      </c>
      <c r="H176" s="35">
        <f>SUM(D176:G176)</f>
        <v>76.5879746835443</v>
      </c>
      <c r="I176" s="13">
        <f t="shared" si="4"/>
        <v>174</v>
      </c>
      <c r="J176" s="13">
        <f t="shared" si="5"/>
        <v>169</v>
      </c>
      <c r="K176" s="64"/>
    </row>
    <row r="177" ht="18" customHeight="1" spans="1:11">
      <c r="A177" s="66">
        <v>2023106010910</v>
      </c>
      <c r="B177" s="37" t="s">
        <v>204</v>
      </c>
      <c r="C177" s="37" t="s">
        <v>16</v>
      </c>
      <c r="D177" s="63">
        <v>14</v>
      </c>
      <c r="E177" s="39">
        <v>51.5164556962025</v>
      </c>
      <c r="F177" s="38">
        <v>5.05</v>
      </c>
      <c r="G177" s="38">
        <v>6</v>
      </c>
      <c r="H177" s="38">
        <f>D177+E177+F177+G177</f>
        <v>76.5664556962025</v>
      </c>
      <c r="I177" s="13">
        <f t="shared" si="4"/>
        <v>175</v>
      </c>
      <c r="J177" s="13">
        <f t="shared" si="5"/>
        <v>122</v>
      </c>
      <c r="K177" s="64"/>
    </row>
    <row r="178" ht="18" customHeight="1" spans="1:11">
      <c r="A178" s="33">
        <v>2023106010435</v>
      </c>
      <c r="B178" s="68" t="s">
        <v>205</v>
      </c>
      <c r="C178" s="43" t="s">
        <v>20</v>
      </c>
      <c r="D178" s="35">
        <v>15.4</v>
      </c>
      <c r="E178" s="35">
        <v>48.8050632911392</v>
      </c>
      <c r="F178" s="35">
        <v>5.5</v>
      </c>
      <c r="G178" s="35">
        <v>6.8</v>
      </c>
      <c r="H178" s="35">
        <f>SUM(D178,E178,F178,G178)</f>
        <v>76.5050632911392</v>
      </c>
      <c r="I178" s="13">
        <f t="shared" si="4"/>
        <v>176</v>
      </c>
      <c r="J178" s="13">
        <f t="shared" si="5"/>
        <v>232</v>
      </c>
      <c r="K178" s="64"/>
    </row>
    <row r="179" ht="18" customHeight="1" spans="1:11">
      <c r="A179" s="33">
        <v>2023106010411</v>
      </c>
      <c r="B179" s="42" t="s">
        <v>206</v>
      </c>
      <c r="C179" s="43" t="s">
        <v>20</v>
      </c>
      <c r="D179" s="35">
        <v>14</v>
      </c>
      <c r="E179" s="35">
        <v>52.4354430379747</v>
      </c>
      <c r="F179" s="35">
        <v>4</v>
      </c>
      <c r="G179" s="35">
        <v>6</v>
      </c>
      <c r="H179" s="35">
        <f>SUM(D179,E179,F179,G179)</f>
        <v>76.4354430379747</v>
      </c>
      <c r="I179" s="13">
        <f t="shared" si="4"/>
        <v>177</v>
      </c>
      <c r="J179" s="13">
        <f t="shared" si="5"/>
        <v>78</v>
      </c>
      <c r="K179" s="64"/>
    </row>
    <row r="180" ht="18" customHeight="1" spans="1:11">
      <c r="A180" s="62">
        <v>2020103010610</v>
      </c>
      <c r="B180" s="60" t="s">
        <v>207</v>
      </c>
      <c r="C180" s="13" t="s">
        <v>49</v>
      </c>
      <c r="D180" s="35">
        <v>14</v>
      </c>
      <c r="E180" s="35">
        <v>52.38</v>
      </c>
      <c r="F180" s="35">
        <v>4</v>
      </c>
      <c r="G180" s="35">
        <v>6</v>
      </c>
      <c r="H180" s="35">
        <f>D180+E180+F180+G180</f>
        <v>76.38</v>
      </c>
      <c r="I180" s="13">
        <f t="shared" si="4"/>
        <v>178</v>
      </c>
      <c r="J180" s="13">
        <f t="shared" si="5"/>
        <v>80</v>
      </c>
      <c r="K180" s="64"/>
    </row>
    <row r="181" ht="18" customHeight="1" spans="1:11">
      <c r="A181" s="33">
        <v>2023106010403</v>
      </c>
      <c r="B181" s="42" t="s">
        <v>208</v>
      </c>
      <c r="C181" s="43" t="s">
        <v>20</v>
      </c>
      <c r="D181" s="35">
        <v>15.4</v>
      </c>
      <c r="E181" s="35">
        <v>50.8101265822785</v>
      </c>
      <c r="F181" s="35">
        <v>4</v>
      </c>
      <c r="G181" s="35">
        <v>6</v>
      </c>
      <c r="H181" s="35">
        <f>SUM(D181,E181,F181,G181)</f>
        <v>76.2101265822785</v>
      </c>
      <c r="I181" s="13">
        <f t="shared" si="4"/>
        <v>179</v>
      </c>
      <c r="J181" s="13">
        <f t="shared" si="5"/>
        <v>152</v>
      </c>
      <c r="K181" s="64"/>
    </row>
    <row r="182" ht="18" customHeight="1" spans="1:11">
      <c r="A182" s="49">
        <v>2023106010512</v>
      </c>
      <c r="B182" s="50" t="s">
        <v>209</v>
      </c>
      <c r="C182" s="13" t="s">
        <v>27</v>
      </c>
      <c r="D182" s="35">
        <v>14.4</v>
      </c>
      <c r="E182" s="35">
        <v>51.1898734177215</v>
      </c>
      <c r="F182" s="35">
        <v>4</v>
      </c>
      <c r="G182" s="35">
        <v>6.6</v>
      </c>
      <c r="H182" s="35">
        <f>SUM(D182:G182)</f>
        <v>76.1898734177215</v>
      </c>
      <c r="I182" s="13">
        <f t="shared" si="4"/>
        <v>180</v>
      </c>
      <c r="J182" s="13">
        <f t="shared" si="5"/>
        <v>139</v>
      </c>
      <c r="K182" s="64"/>
    </row>
    <row r="183" ht="18" customHeight="1" spans="1:11">
      <c r="A183" s="33">
        <v>2023106011317</v>
      </c>
      <c r="B183" s="34" t="s">
        <v>210</v>
      </c>
      <c r="C183" s="13" t="s">
        <v>13</v>
      </c>
      <c r="D183" s="35">
        <v>14.2</v>
      </c>
      <c r="E183" s="35">
        <v>51.8886075949367</v>
      </c>
      <c r="F183" s="35">
        <v>4.1</v>
      </c>
      <c r="G183" s="35">
        <v>6</v>
      </c>
      <c r="H183" s="35">
        <f>SUM(D183:G183)</f>
        <v>76.1886075949367</v>
      </c>
      <c r="I183" s="13">
        <f t="shared" si="4"/>
        <v>181</v>
      </c>
      <c r="J183" s="13">
        <f t="shared" si="5"/>
        <v>100</v>
      </c>
      <c r="K183" s="64"/>
    </row>
    <row r="184" ht="18" customHeight="1" spans="1:11">
      <c r="A184" s="57">
        <v>2023106010631</v>
      </c>
      <c r="B184" s="13" t="s">
        <v>211</v>
      </c>
      <c r="C184" s="13" t="s">
        <v>45</v>
      </c>
      <c r="D184" s="35">
        <v>14</v>
      </c>
      <c r="E184" s="58">
        <v>49.9670886075949</v>
      </c>
      <c r="F184" s="35">
        <v>6.2</v>
      </c>
      <c r="G184" s="35">
        <v>6</v>
      </c>
      <c r="H184" s="35">
        <f>D184+E184+F184+G184</f>
        <v>76.1670886075949</v>
      </c>
      <c r="I184" s="13">
        <f t="shared" si="4"/>
        <v>182</v>
      </c>
      <c r="J184" s="13">
        <f t="shared" si="5"/>
        <v>187</v>
      </c>
      <c r="K184" s="64"/>
    </row>
    <row r="185" ht="18" customHeight="1" spans="1:11">
      <c r="A185" s="44">
        <v>2023106010213</v>
      </c>
      <c r="B185" s="45" t="s">
        <v>212</v>
      </c>
      <c r="C185" s="46" t="s">
        <v>25</v>
      </c>
      <c r="D185" s="35">
        <v>15.6</v>
      </c>
      <c r="E185" s="47">
        <v>50.52</v>
      </c>
      <c r="F185" s="48">
        <v>4</v>
      </c>
      <c r="G185" s="48">
        <v>6</v>
      </c>
      <c r="H185" s="48">
        <v>76.12</v>
      </c>
      <c r="I185" s="13">
        <f t="shared" si="4"/>
        <v>183</v>
      </c>
      <c r="J185" s="13">
        <f t="shared" si="5"/>
        <v>165</v>
      </c>
      <c r="K185" s="64"/>
    </row>
    <row r="186" ht="18" customHeight="1" spans="1:11">
      <c r="A186" s="36">
        <v>2023106010824</v>
      </c>
      <c r="B186" s="37" t="s">
        <v>213</v>
      </c>
      <c r="C186" s="37" t="s">
        <v>51</v>
      </c>
      <c r="D186" s="35">
        <v>14.2</v>
      </c>
      <c r="E186" s="35">
        <v>51.4025316455696</v>
      </c>
      <c r="F186" s="35">
        <v>4.5</v>
      </c>
      <c r="G186" s="35">
        <v>6</v>
      </c>
      <c r="H186" s="35">
        <v>76.1025316455696</v>
      </c>
      <c r="I186" s="13">
        <f t="shared" si="4"/>
        <v>184</v>
      </c>
      <c r="J186" s="13">
        <f t="shared" si="5"/>
        <v>129</v>
      </c>
      <c r="K186" s="64"/>
    </row>
    <row r="187" ht="18" customHeight="1" spans="1:11">
      <c r="A187" s="40">
        <v>2023106011209</v>
      </c>
      <c r="B187" s="41" t="s">
        <v>214</v>
      </c>
      <c r="C187" s="13" t="s">
        <v>18</v>
      </c>
      <c r="D187" s="35">
        <v>14</v>
      </c>
      <c r="E187" s="35">
        <v>50.4</v>
      </c>
      <c r="F187" s="35">
        <v>5.3</v>
      </c>
      <c r="G187" s="35">
        <v>6.4</v>
      </c>
      <c r="H187" s="35">
        <f>D187+E187+F187+G187</f>
        <v>76.1</v>
      </c>
      <c r="I187" s="13">
        <f t="shared" si="4"/>
        <v>185</v>
      </c>
      <c r="J187" s="13">
        <f t="shared" si="5"/>
        <v>173</v>
      </c>
      <c r="K187" s="64"/>
    </row>
    <row r="188" ht="18" customHeight="1" spans="1:11">
      <c r="A188" s="54">
        <v>2023106011108</v>
      </c>
      <c r="B188" s="55" t="s">
        <v>215</v>
      </c>
      <c r="C188" s="13" t="s">
        <v>42</v>
      </c>
      <c r="D188" s="56">
        <v>14</v>
      </c>
      <c r="E188" s="48">
        <v>51.6607594936709</v>
      </c>
      <c r="F188" s="56">
        <v>4.3</v>
      </c>
      <c r="G188" s="56">
        <v>6</v>
      </c>
      <c r="H188" s="48">
        <f>SUM(D188:G188)</f>
        <v>75.9607594936709</v>
      </c>
      <c r="I188" s="13">
        <f t="shared" si="4"/>
        <v>186</v>
      </c>
      <c r="J188" s="13">
        <f t="shared" si="5"/>
        <v>112</v>
      </c>
      <c r="K188" s="64"/>
    </row>
    <row r="189" ht="18" customHeight="1" spans="1:11">
      <c r="A189" s="36">
        <v>2023106010827</v>
      </c>
      <c r="B189" s="37" t="s">
        <v>216</v>
      </c>
      <c r="C189" s="37" t="s">
        <v>51</v>
      </c>
      <c r="D189" s="35">
        <v>14</v>
      </c>
      <c r="E189" s="35">
        <v>50.6430379746835</v>
      </c>
      <c r="F189" s="35">
        <v>5.3</v>
      </c>
      <c r="G189" s="35">
        <v>6</v>
      </c>
      <c r="H189" s="35">
        <v>75.9430379746835</v>
      </c>
      <c r="I189" s="13">
        <f t="shared" si="4"/>
        <v>187</v>
      </c>
      <c r="J189" s="13">
        <f t="shared" si="5"/>
        <v>160</v>
      </c>
      <c r="K189" s="64"/>
    </row>
    <row r="190" ht="18" customHeight="1" spans="1:11">
      <c r="A190" s="33">
        <v>2023106010137</v>
      </c>
      <c r="B190" s="34" t="s">
        <v>217</v>
      </c>
      <c r="C190" s="13" t="s">
        <v>30</v>
      </c>
      <c r="D190" s="35">
        <v>14.24</v>
      </c>
      <c r="E190" s="35">
        <v>50.8025316455696</v>
      </c>
      <c r="F190" s="35">
        <v>4.1</v>
      </c>
      <c r="G190" s="35">
        <v>6.8</v>
      </c>
      <c r="H190" s="35">
        <f>D190+E190+F190+G190</f>
        <v>75.9425316455696</v>
      </c>
      <c r="I190" s="13">
        <f t="shared" si="4"/>
        <v>188</v>
      </c>
      <c r="J190" s="13">
        <f t="shared" si="5"/>
        <v>153</v>
      </c>
      <c r="K190" s="20"/>
    </row>
    <row r="191" ht="18" customHeight="1" spans="1:11">
      <c r="A191" s="36">
        <v>2023106010814</v>
      </c>
      <c r="B191" s="69" t="s">
        <v>218</v>
      </c>
      <c r="C191" s="37" t="s">
        <v>51</v>
      </c>
      <c r="D191" s="35">
        <v>15</v>
      </c>
      <c r="E191" s="35">
        <v>49.9063291139241</v>
      </c>
      <c r="F191" s="35">
        <v>4.7</v>
      </c>
      <c r="G191" s="35">
        <v>6.3</v>
      </c>
      <c r="H191" s="35">
        <v>75.906329113924</v>
      </c>
      <c r="I191" s="13">
        <f t="shared" si="4"/>
        <v>189</v>
      </c>
      <c r="J191" s="13">
        <f t="shared" si="5"/>
        <v>192</v>
      </c>
      <c r="K191" s="64"/>
    </row>
    <row r="192" ht="18" customHeight="1" spans="1:11">
      <c r="A192" s="33">
        <v>2023106010416</v>
      </c>
      <c r="B192" s="42" t="s">
        <v>219</v>
      </c>
      <c r="C192" s="43" t="s">
        <v>20</v>
      </c>
      <c r="D192" s="35">
        <v>14</v>
      </c>
      <c r="E192" s="35">
        <v>51.873417721519</v>
      </c>
      <c r="F192" s="35">
        <v>4</v>
      </c>
      <c r="G192" s="35">
        <v>6</v>
      </c>
      <c r="H192" s="35">
        <f>SUM(D192,E192,F192,G192)</f>
        <v>75.873417721519</v>
      </c>
      <c r="I192" s="13">
        <f t="shared" si="4"/>
        <v>190</v>
      </c>
      <c r="J192" s="13">
        <f t="shared" si="5"/>
        <v>102</v>
      </c>
      <c r="K192" s="64"/>
    </row>
    <row r="193" ht="18" customHeight="1" spans="1:11">
      <c r="A193" s="62">
        <v>2023106010708</v>
      </c>
      <c r="B193" s="60" t="s">
        <v>220</v>
      </c>
      <c r="C193" s="13" t="s">
        <v>49</v>
      </c>
      <c r="D193" s="35">
        <v>14.2</v>
      </c>
      <c r="E193" s="35">
        <v>49.8379746835443</v>
      </c>
      <c r="F193" s="35">
        <v>5.8</v>
      </c>
      <c r="G193" s="35">
        <v>6</v>
      </c>
      <c r="H193" s="35">
        <f>D193+E193+F193+G193</f>
        <v>75.8379746835443</v>
      </c>
      <c r="I193" s="13">
        <f t="shared" si="4"/>
        <v>191</v>
      </c>
      <c r="J193" s="13">
        <f t="shared" si="5"/>
        <v>195</v>
      </c>
      <c r="K193" s="64"/>
    </row>
    <row r="194" ht="18" customHeight="1" spans="1:11">
      <c r="A194" s="66">
        <v>2023106010909</v>
      </c>
      <c r="B194" s="37" t="s">
        <v>221</v>
      </c>
      <c r="C194" s="37" t="s">
        <v>16</v>
      </c>
      <c r="D194" s="63">
        <v>15</v>
      </c>
      <c r="E194" s="39">
        <v>48.7367088607595</v>
      </c>
      <c r="F194" s="38">
        <v>6.1</v>
      </c>
      <c r="G194" s="38">
        <v>6</v>
      </c>
      <c r="H194" s="38">
        <f>D194+E194+F194+G194</f>
        <v>75.8367088607595</v>
      </c>
      <c r="I194" s="13">
        <f t="shared" si="4"/>
        <v>192</v>
      </c>
      <c r="J194" s="13">
        <f t="shared" si="5"/>
        <v>239</v>
      </c>
      <c r="K194" s="64"/>
    </row>
    <row r="195" ht="18" customHeight="1" spans="1:11">
      <c r="A195" s="36">
        <v>2021101011002</v>
      </c>
      <c r="B195" s="37" t="s">
        <v>222</v>
      </c>
      <c r="C195" s="37" t="s">
        <v>16</v>
      </c>
      <c r="D195" s="63">
        <v>15.3</v>
      </c>
      <c r="E195" s="39">
        <v>47.3316455696202</v>
      </c>
      <c r="F195" s="38">
        <v>7.2</v>
      </c>
      <c r="G195" s="38">
        <v>6</v>
      </c>
      <c r="H195" s="38">
        <f>D195+E195+F195+G195</f>
        <v>75.8316455696202</v>
      </c>
      <c r="I195" s="13">
        <f t="shared" ref="I195:I258" si="6">RANK(H195,$H$3:$H$498,0)</f>
        <v>193</v>
      </c>
      <c r="J195" s="13">
        <f t="shared" ref="J195:J258" si="7">RANK(E195,$E$3:$E$498,0)</f>
        <v>302</v>
      </c>
      <c r="K195" s="64"/>
    </row>
    <row r="196" ht="18" customHeight="1" spans="1:11">
      <c r="A196" s="49">
        <v>2023106010534</v>
      </c>
      <c r="B196" s="50" t="s">
        <v>223</v>
      </c>
      <c r="C196" s="13" t="s">
        <v>27</v>
      </c>
      <c r="D196" s="35">
        <v>15</v>
      </c>
      <c r="E196" s="35">
        <v>49.9594936708861</v>
      </c>
      <c r="F196" s="35">
        <v>4</v>
      </c>
      <c r="G196" s="35">
        <v>6.8</v>
      </c>
      <c r="H196" s="35">
        <f>SUM(D196:G196)</f>
        <v>75.7594936708861</v>
      </c>
      <c r="I196" s="13">
        <f t="shared" si="6"/>
        <v>194</v>
      </c>
      <c r="J196" s="13">
        <f t="shared" si="7"/>
        <v>189</v>
      </c>
      <c r="K196" s="64"/>
    </row>
    <row r="197" ht="18" customHeight="1" spans="1:11">
      <c r="A197" s="54">
        <v>2023106011103</v>
      </c>
      <c r="B197" s="55" t="s">
        <v>224</v>
      </c>
      <c r="C197" s="13" t="s">
        <v>42</v>
      </c>
      <c r="D197" s="56">
        <v>14</v>
      </c>
      <c r="E197" s="48">
        <v>51.7139240506329</v>
      </c>
      <c r="F197" s="56">
        <v>4</v>
      </c>
      <c r="G197" s="56">
        <v>6</v>
      </c>
      <c r="H197" s="48">
        <f>SUM(D197:G197)</f>
        <v>75.7139240506329</v>
      </c>
      <c r="I197" s="13">
        <f t="shared" si="6"/>
        <v>195</v>
      </c>
      <c r="J197" s="13">
        <f t="shared" si="7"/>
        <v>108</v>
      </c>
      <c r="K197" s="64"/>
    </row>
    <row r="198" ht="18" customHeight="1" spans="1:11">
      <c r="A198" s="36">
        <v>2023106010833</v>
      </c>
      <c r="B198" s="37" t="s">
        <v>225</v>
      </c>
      <c r="C198" s="37" t="s">
        <v>51</v>
      </c>
      <c r="D198" s="35">
        <v>14</v>
      </c>
      <c r="E198" s="35">
        <v>50.3392405063291</v>
      </c>
      <c r="F198" s="35">
        <v>5.35</v>
      </c>
      <c r="G198" s="35">
        <v>6</v>
      </c>
      <c r="H198" s="35">
        <v>75.6892405063291</v>
      </c>
      <c r="I198" s="13">
        <f t="shared" si="6"/>
        <v>196</v>
      </c>
      <c r="J198" s="13">
        <f t="shared" si="7"/>
        <v>174</v>
      </c>
      <c r="K198" s="64"/>
    </row>
    <row r="199" ht="18" customHeight="1" spans="1:11">
      <c r="A199" s="36">
        <v>2023106010834</v>
      </c>
      <c r="B199" s="37" t="s">
        <v>226</v>
      </c>
      <c r="C199" s="37" t="s">
        <v>51</v>
      </c>
      <c r="D199" s="35">
        <v>14.8</v>
      </c>
      <c r="E199" s="35">
        <v>51.4329113924051</v>
      </c>
      <c r="F199" s="35">
        <v>6.45</v>
      </c>
      <c r="G199" s="35">
        <v>3</v>
      </c>
      <c r="H199" s="35">
        <v>75.6829113924051</v>
      </c>
      <c r="I199" s="13">
        <f t="shared" si="6"/>
        <v>197</v>
      </c>
      <c r="J199" s="13">
        <f t="shared" si="7"/>
        <v>125</v>
      </c>
      <c r="K199" s="64"/>
    </row>
    <row r="200" ht="18" customHeight="1" spans="1:11">
      <c r="A200" s="57">
        <v>2023106010627</v>
      </c>
      <c r="B200" s="13" t="s">
        <v>227</v>
      </c>
      <c r="C200" s="13" t="s">
        <v>45</v>
      </c>
      <c r="D200" s="35">
        <v>14</v>
      </c>
      <c r="E200" s="58">
        <v>50.7721518987342</v>
      </c>
      <c r="F200" s="35">
        <v>4.1</v>
      </c>
      <c r="G200" s="35">
        <v>6.8</v>
      </c>
      <c r="H200" s="35">
        <f>D200+E200+F200+G200</f>
        <v>75.6721518987342</v>
      </c>
      <c r="I200" s="13">
        <f t="shared" si="6"/>
        <v>198</v>
      </c>
      <c r="J200" s="13">
        <f t="shared" si="7"/>
        <v>156</v>
      </c>
      <c r="K200" s="64"/>
    </row>
    <row r="201" ht="18" customHeight="1" spans="1:11">
      <c r="A201" s="33">
        <v>2023106011308</v>
      </c>
      <c r="B201" s="34" t="s">
        <v>228</v>
      </c>
      <c r="C201" s="13" t="s">
        <v>13</v>
      </c>
      <c r="D201" s="35">
        <v>15</v>
      </c>
      <c r="E201" s="35">
        <v>49.6632911392405</v>
      </c>
      <c r="F201" s="35">
        <v>5</v>
      </c>
      <c r="G201" s="35">
        <v>6</v>
      </c>
      <c r="H201" s="35">
        <f>SUM(D201:G201)</f>
        <v>75.6632911392405</v>
      </c>
      <c r="I201" s="13">
        <f t="shared" si="6"/>
        <v>199</v>
      </c>
      <c r="J201" s="13">
        <f t="shared" si="7"/>
        <v>201</v>
      </c>
      <c r="K201" s="64"/>
    </row>
    <row r="202" ht="18" customHeight="1" spans="1:11">
      <c r="A202" s="40">
        <v>2023106011217</v>
      </c>
      <c r="B202" s="41" t="s">
        <v>229</v>
      </c>
      <c r="C202" s="13" t="s">
        <v>18</v>
      </c>
      <c r="D202" s="35">
        <v>14.8</v>
      </c>
      <c r="E202" s="35">
        <v>49.253164556962</v>
      </c>
      <c r="F202" s="35">
        <v>5.2</v>
      </c>
      <c r="G202" s="35">
        <v>6.4</v>
      </c>
      <c r="H202" s="35">
        <f>D202+E202+F202+G202</f>
        <v>75.653164556962</v>
      </c>
      <c r="I202" s="13">
        <f t="shared" si="6"/>
        <v>200</v>
      </c>
      <c r="J202" s="13">
        <f t="shared" si="7"/>
        <v>220</v>
      </c>
      <c r="K202" s="64"/>
    </row>
    <row r="203" ht="18" customHeight="1" spans="1:11">
      <c r="A203" s="57">
        <v>2023106010634</v>
      </c>
      <c r="B203" s="13" t="s">
        <v>230</v>
      </c>
      <c r="C203" s="13" t="s">
        <v>45</v>
      </c>
      <c r="D203" s="35">
        <v>14.5</v>
      </c>
      <c r="E203" s="58">
        <v>49.9215189873418</v>
      </c>
      <c r="F203" s="35">
        <v>4</v>
      </c>
      <c r="G203" s="35">
        <v>7.2</v>
      </c>
      <c r="H203" s="35">
        <f>D203+E203+F203+G203</f>
        <v>75.6215189873418</v>
      </c>
      <c r="I203" s="13">
        <f t="shared" si="6"/>
        <v>201</v>
      </c>
      <c r="J203" s="13">
        <f t="shared" si="7"/>
        <v>191</v>
      </c>
      <c r="K203" s="64"/>
    </row>
    <row r="204" ht="18" customHeight="1" spans="1:11">
      <c r="A204" s="51">
        <v>2023106011002</v>
      </c>
      <c r="B204" s="52" t="s">
        <v>231</v>
      </c>
      <c r="C204" s="53" t="s">
        <v>33</v>
      </c>
      <c r="D204" s="35">
        <v>15.4</v>
      </c>
      <c r="E204" s="35">
        <v>47.2025316455696</v>
      </c>
      <c r="F204" s="35">
        <v>5.7</v>
      </c>
      <c r="G204" s="35">
        <v>7.3</v>
      </c>
      <c r="H204" s="35">
        <v>75.6025316455696</v>
      </c>
      <c r="I204" s="13">
        <f t="shared" si="6"/>
        <v>202</v>
      </c>
      <c r="J204" s="13">
        <f t="shared" si="7"/>
        <v>307</v>
      </c>
      <c r="K204" s="64"/>
    </row>
    <row r="205" ht="18" customHeight="1" spans="1:11">
      <c r="A205" s="40">
        <v>2023106011228</v>
      </c>
      <c r="B205" s="41" t="s">
        <v>232</v>
      </c>
      <c r="C205" s="13" t="s">
        <v>18</v>
      </c>
      <c r="D205" s="35">
        <v>14.3</v>
      </c>
      <c r="E205" s="35">
        <v>50.4911392405063</v>
      </c>
      <c r="F205" s="35">
        <v>4.8</v>
      </c>
      <c r="G205" s="35">
        <v>6</v>
      </c>
      <c r="H205" s="35">
        <f>D205+E205+F205+G205</f>
        <v>75.5911392405063</v>
      </c>
      <c r="I205" s="13">
        <f t="shared" si="6"/>
        <v>203</v>
      </c>
      <c r="J205" s="13">
        <f t="shared" si="7"/>
        <v>167</v>
      </c>
      <c r="K205" s="64"/>
    </row>
    <row r="206" ht="18" customHeight="1" spans="1:11">
      <c r="A206" s="33">
        <v>2023106110123</v>
      </c>
      <c r="B206" s="42" t="s">
        <v>233</v>
      </c>
      <c r="C206" s="43" t="s">
        <v>20</v>
      </c>
      <c r="D206" s="35">
        <v>14</v>
      </c>
      <c r="E206" s="35">
        <v>51.5620253164557</v>
      </c>
      <c r="F206" s="35">
        <v>4</v>
      </c>
      <c r="G206" s="35">
        <v>6</v>
      </c>
      <c r="H206" s="35">
        <f>SUM(D206,E206,F206,G206)</f>
        <v>75.5620253164557</v>
      </c>
      <c r="I206" s="13">
        <f t="shared" si="6"/>
        <v>204</v>
      </c>
      <c r="J206" s="13">
        <f t="shared" si="7"/>
        <v>119</v>
      </c>
      <c r="K206" s="64"/>
    </row>
    <row r="207" ht="18" customHeight="1" spans="1:11">
      <c r="A207" s="66">
        <v>2023106010906</v>
      </c>
      <c r="B207" s="37" t="s">
        <v>234</v>
      </c>
      <c r="C207" s="37" t="s">
        <v>16</v>
      </c>
      <c r="D207" s="63">
        <v>15.8</v>
      </c>
      <c r="E207" s="39">
        <v>48.0607594936709</v>
      </c>
      <c r="F207" s="38">
        <v>5.4</v>
      </c>
      <c r="G207" s="38">
        <v>6.3</v>
      </c>
      <c r="H207" s="38">
        <f>D207+E207+F207+G207</f>
        <v>75.5607594936709</v>
      </c>
      <c r="I207" s="13">
        <f t="shared" si="6"/>
        <v>205</v>
      </c>
      <c r="J207" s="13">
        <f t="shared" si="7"/>
        <v>275</v>
      </c>
      <c r="K207" s="64"/>
    </row>
    <row r="208" ht="18" customHeight="1" spans="1:11">
      <c r="A208" s="49">
        <v>2020103010936</v>
      </c>
      <c r="B208" s="61" t="s">
        <v>235</v>
      </c>
      <c r="C208" s="13" t="s">
        <v>57</v>
      </c>
      <c r="D208" s="35">
        <v>14</v>
      </c>
      <c r="E208" s="35">
        <v>51.546835443038</v>
      </c>
      <c r="F208" s="35">
        <v>4</v>
      </c>
      <c r="G208" s="35">
        <v>6</v>
      </c>
      <c r="H208" s="35">
        <f>G208+F208+E208+D208</f>
        <v>75.546835443038</v>
      </c>
      <c r="I208" s="13">
        <f t="shared" si="6"/>
        <v>206</v>
      </c>
      <c r="J208" s="13">
        <f t="shared" si="7"/>
        <v>120</v>
      </c>
      <c r="K208" s="64"/>
    </row>
    <row r="209" ht="18" customHeight="1" spans="1:11">
      <c r="A209" s="33">
        <v>2023106010417</v>
      </c>
      <c r="B209" s="42" t="s">
        <v>236</v>
      </c>
      <c r="C209" s="43" t="s">
        <v>20</v>
      </c>
      <c r="D209" s="35">
        <v>14</v>
      </c>
      <c r="E209" s="35">
        <v>49.473417721519</v>
      </c>
      <c r="F209" s="35">
        <v>5.2</v>
      </c>
      <c r="G209" s="35">
        <v>6.8</v>
      </c>
      <c r="H209" s="35">
        <f>SUM(D209,E209,F209,G209)</f>
        <v>75.473417721519</v>
      </c>
      <c r="I209" s="13">
        <f t="shared" si="6"/>
        <v>207</v>
      </c>
      <c r="J209" s="13">
        <f t="shared" si="7"/>
        <v>208</v>
      </c>
      <c r="K209" s="64"/>
    </row>
    <row r="210" ht="18" customHeight="1" spans="1:11">
      <c r="A210" s="49">
        <v>2023106010325</v>
      </c>
      <c r="B210" s="61" t="s">
        <v>237</v>
      </c>
      <c r="C210" s="13" t="s">
        <v>57</v>
      </c>
      <c r="D210" s="35">
        <v>14.4</v>
      </c>
      <c r="E210" s="35">
        <v>49.2683544303798</v>
      </c>
      <c r="F210" s="35">
        <v>5.8</v>
      </c>
      <c r="G210" s="35">
        <v>6</v>
      </c>
      <c r="H210" s="35">
        <f>G210+F210+E210+D210</f>
        <v>75.4683544303798</v>
      </c>
      <c r="I210" s="13">
        <f t="shared" si="6"/>
        <v>208</v>
      </c>
      <c r="J210" s="13">
        <f t="shared" si="7"/>
        <v>219</v>
      </c>
      <c r="K210" s="64"/>
    </row>
    <row r="211" ht="18" customHeight="1" spans="1:11">
      <c r="A211" s="33">
        <v>2023106010109</v>
      </c>
      <c r="B211" s="34" t="s">
        <v>238</v>
      </c>
      <c r="C211" s="13" t="s">
        <v>30</v>
      </c>
      <c r="D211" s="35">
        <v>14.2</v>
      </c>
      <c r="E211" s="35">
        <v>51.1594936708861</v>
      </c>
      <c r="F211" s="35">
        <v>4.1</v>
      </c>
      <c r="G211" s="35">
        <v>6</v>
      </c>
      <c r="H211" s="35">
        <f>D211+E211+F211+G211</f>
        <v>75.4594936708861</v>
      </c>
      <c r="I211" s="13">
        <f t="shared" si="6"/>
        <v>209</v>
      </c>
      <c r="J211" s="13">
        <f t="shared" si="7"/>
        <v>140</v>
      </c>
      <c r="K211" s="20"/>
    </row>
    <row r="212" ht="18" customHeight="1" spans="1:11">
      <c r="A212" s="49">
        <v>2023106010321</v>
      </c>
      <c r="B212" s="61" t="s">
        <v>239</v>
      </c>
      <c r="C212" s="13" t="s">
        <v>57</v>
      </c>
      <c r="D212" s="35">
        <v>15</v>
      </c>
      <c r="E212" s="35">
        <v>49.4810126582278</v>
      </c>
      <c r="F212" s="35">
        <v>4.95</v>
      </c>
      <c r="G212" s="35">
        <v>6</v>
      </c>
      <c r="H212" s="35">
        <f>G212+F212+E212+D212</f>
        <v>75.4310126582278</v>
      </c>
      <c r="I212" s="13">
        <f t="shared" si="6"/>
        <v>210</v>
      </c>
      <c r="J212" s="13">
        <f t="shared" si="7"/>
        <v>207</v>
      </c>
      <c r="K212" s="64"/>
    </row>
    <row r="213" ht="18" customHeight="1" spans="1:11">
      <c r="A213" s="44">
        <v>2023106010222</v>
      </c>
      <c r="B213" s="45" t="s">
        <v>240</v>
      </c>
      <c r="C213" s="46" t="s">
        <v>25</v>
      </c>
      <c r="D213" s="35">
        <v>14.4</v>
      </c>
      <c r="E213" s="47">
        <v>50.2</v>
      </c>
      <c r="F213" s="48">
        <v>4.8</v>
      </c>
      <c r="G213" s="48">
        <v>6</v>
      </c>
      <c r="H213" s="48">
        <v>75.4</v>
      </c>
      <c r="I213" s="13">
        <f t="shared" si="6"/>
        <v>211</v>
      </c>
      <c r="J213" s="13">
        <f t="shared" si="7"/>
        <v>178</v>
      </c>
      <c r="K213" s="64"/>
    </row>
    <row r="214" ht="18" customHeight="1" spans="1:11">
      <c r="A214" s="36">
        <v>2023106010914</v>
      </c>
      <c r="B214" s="37" t="s">
        <v>241</v>
      </c>
      <c r="C214" s="37" t="s">
        <v>16</v>
      </c>
      <c r="D214" s="63">
        <v>14.8</v>
      </c>
      <c r="E214" s="39">
        <v>48.1367088607595</v>
      </c>
      <c r="F214" s="38">
        <v>5.95</v>
      </c>
      <c r="G214" s="38">
        <v>6.5</v>
      </c>
      <c r="H214" s="38">
        <f>D214+E214+F214+G214</f>
        <v>75.3867088607595</v>
      </c>
      <c r="I214" s="13">
        <f t="shared" si="6"/>
        <v>212</v>
      </c>
      <c r="J214" s="13">
        <f t="shared" si="7"/>
        <v>274</v>
      </c>
      <c r="K214" s="64"/>
    </row>
    <row r="215" ht="18" customHeight="1" spans="1:11">
      <c r="A215" s="49">
        <v>2023106010322</v>
      </c>
      <c r="B215" s="70" t="s">
        <v>242</v>
      </c>
      <c r="C215" s="13" t="s">
        <v>57</v>
      </c>
      <c r="D215" s="35">
        <v>17.8</v>
      </c>
      <c r="E215" s="35">
        <v>46.2835443037975</v>
      </c>
      <c r="F215" s="35">
        <v>5.3</v>
      </c>
      <c r="G215" s="35">
        <v>6</v>
      </c>
      <c r="H215" s="35">
        <f>G215+F215+E215+D215</f>
        <v>75.3835443037975</v>
      </c>
      <c r="I215" s="13">
        <f t="shared" si="6"/>
        <v>213</v>
      </c>
      <c r="J215" s="13">
        <f t="shared" si="7"/>
        <v>333</v>
      </c>
      <c r="K215" s="64"/>
    </row>
    <row r="216" ht="18" customHeight="1" spans="1:11">
      <c r="A216" s="36">
        <v>2023106010819</v>
      </c>
      <c r="B216" s="37" t="s">
        <v>243</v>
      </c>
      <c r="C216" s="37" t="s">
        <v>51</v>
      </c>
      <c r="D216" s="35">
        <v>14</v>
      </c>
      <c r="E216" s="35">
        <v>49.1772151898734</v>
      </c>
      <c r="F216" s="35">
        <v>9.2</v>
      </c>
      <c r="G216" s="35">
        <v>3</v>
      </c>
      <c r="H216" s="35">
        <v>75.3772151898734</v>
      </c>
      <c r="I216" s="13">
        <f t="shared" si="6"/>
        <v>214</v>
      </c>
      <c r="J216" s="13">
        <f t="shared" si="7"/>
        <v>222</v>
      </c>
      <c r="K216" s="64"/>
    </row>
    <row r="217" ht="18" customHeight="1" spans="1:11">
      <c r="A217" s="36">
        <v>2023106010933</v>
      </c>
      <c r="B217" s="69" t="s">
        <v>244</v>
      </c>
      <c r="C217" s="37" t="s">
        <v>16</v>
      </c>
      <c r="D217" s="63">
        <v>17</v>
      </c>
      <c r="E217" s="39">
        <v>46.8607594936709</v>
      </c>
      <c r="F217" s="38">
        <v>4.7</v>
      </c>
      <c r="G217" s="38">
        <v>6.8</v>
      </c>
      <c r="H217" s="38">
        <f>D217+E217+F217+G217</f>
        <v>75.3607594936709</v>
      </c>
      <c r="I217" s="13">
        <f t="shared" si="6"/>
        <v>215</v>
      </c>
      <c r="J217" s="13">
        <f t="shared" si="7"/>
        <v>316</v>
      </c>
      <c r="K217" s="64"/>
    </row>
    <row r="218" ht="18" customHeight="1" spans="1:11">
      <c r="A218" s="33">
        <v>2023106010430</v>
      </c>
      <c r="B218" s="42" t="s">
        <v>245</v>
      </c>
      <c r="C218" s="43" t="s">
        <v>20</v>
      </c>
      <c r="D218" s="35">
        <v>14</v>
      </c>
      <c r="E218" s="35">
        <v>50.8253164556962</v>
      </c>
      <c r="F218" s="35">
        <v>4.5</v>
      </c>
      <c r="G218" s="35">
        <v>6</v>
      </c>
      <c r="H218" s="35">
        <f>SUM(D218,E218,F218,G218)</f>
        <v>75.3253164556962</v>
      </c>
      <c r="I218" s="13">
        <f t="shared" si="6"/>
        <v>216</v>
      </c>
      <c r="J218" s="13">
        <f t="shared" si="7"/>
        <v>150</v>
      </c>
      <c r="K218" s="64"/>
    </row>
    <row r="219" ht="18" customHeight="1" spans="1:11">
      <c r="A219" s="36">
        <v>2023106010836</v>
      </c>
      <c r="B219" s="37" t="s">
        <v>246</v>
      </c>
      <c r="C219" s="37" t="s">
        <v>51</v>
      </c>
      <c r="D219" s="35">
        <v>14</v>
      </c>
      <c r="E219" s="48">
        <v>51.1594936708861</v>
      </c>
      <c r="F219" s="35">
        <v>4.15</v>
      </c>
      <c r="G219" s="35">
        <v>6</v>
      </c>
      <c r="H219" s="35">
        <v>75.3094936708861</v>
      </c>
      <c r="I219" s="13">
        <f t="shared" si="6"/>
        <v>217</v>
      </c>
      <c r="J219" s="13">
        <f t="shared" si="7"/>
        <v>140</v>
      </c>
      <c r="K219" s="64"/>
    </row>
    <row r="220" ht="18" customHeight="1" spans="1:11">
      <c r="A220" s="44">
        <v>2023106010221</v>
      </c>
      <c r="B220" s="45" t="s">
        <v>247</v>
      </c>
      <c r="C220" s="46" t="s">
        <v>25</v>
      </c>
      <c r="D220" s="35">
        <v>14</v>
      </c>
      <c r="E220" s="47">
        <v>51.25</v>
      </c>
      <c r="F220" s="48">
        <v>4</v>
      </c>
      <c r="G220" s="48">
        <v>6</v>
      </c>
      <c r="H220" s="48">
        <v>75.25</v>
      </c>
      <c r="I220" s="13">
        <f t="shared" si="6"/>
        <v>218</v>
      </c>
      <c r="J220" s="13">
        <f t="shared" si="7"/>
        <v>136</v>
      </c>
      <c r="K220" s="64"/>
    </row>
    <row r="221" ht="18" customHeight="1" spans="1:11">
      <c r="A221" s="54">
        <v>2023106011118</v>
      </c>
      <c r="B221" s="55" t="s">
        <v>248</v>
      </c>
      <c r="C221" s="13" t="s">
        <v>42</v>
      </c>
      <c r="D221" s="56">
        <v>14</v>
      </c>
      <c r="E221" s="48">
        <v>51.2430379746835</v>
      </c>
      <c r="F221" s="56">
        <v>4</v>
      </c>
      <c r="G221" s="56">
        <v>6</v>
      </c>
      <c r="H221" s="48">
        <f>SUM(D221:G221)</f>
        <v>75.2430379746835</v>
      </c>
      <c r="I221" s="13">
        <f t="shared" si="6"/>
        <v>219</v>
      </c>
      <c r="J221" s="13">
        <f t="shared" si="7"/>
        <v>137</v>
      </c>
      <c r="K221" s="64"/>
    </row>
    <row r="222" ht="18" customHeight="1" spans="1:11">
      <c r="A222" s="36">
        <v>2023106010806</v>
      </c>
      <c r="B222" s="37" t="s">
        <v>249</v>
      </c>
      <c r="C222" s="37" t="s">
        <v>51</v>
      </c>
      <c r="D222" s="35">
        <v>14</v>
      </c>
      <c r="E222" s="35">
        <v>50.4683544303797</v>
      </c>
      <c r="F222" s="35">
        <v>4.7</v>
      </c>
      <c r="G222" s="35">
        <v>6</v>
      </c>
      <c r="H222" s="35">
        <v>75.1683544303798</v>
      </c>
      <c r="I222" s="13">
        <f t="shared" si="6"/>
        <v>220</v>
      </c>
      <c r="J222" s="13">
        <f t="shared" si="7"/>
        <v>168</v>
      </c>
      <c r="K222" s="64"/>
    </row>
    <row r="223" ht="18" customHeight="1" spans="1:11">
      <c r="A223" s="36">
        <v>2023106010929</v>
      </c>
      <c r="B223" s="37" t="s">
        <v>250</v>
      </c>
      <c r="C223" s="37" t="s">
        <v>16</v>
      </c>
      <c r="D223" s="63">
        <v>14</v>
      </c>
      <c r="E223" s="39">
        <v>50.5670886075949</v>
      </c>
      <c r="F223" s="38">
        <v>4.6</v>
      </c>
      <c r="G223" s="38">
        <v>6</v>
      </c>
      <c r="H223" s="38">
        <f>D223+E223+F223+G223</f>
        <v>75.1670886075949</v>
      </c>
      <c r="I223" s="13">
        <f t="shared" si="6"/>
        <v>221</v>
      </c>
      <c r="J223" s="13">
        <f t="shared" si="7"/>
        <v>163</v>
      </c>
      <c r="K223" s="64"/>
    </row>
    <row r="224" ht="18" customHeight="1" spans="1:11">
      <c r="A224" s="33">
        <v>2023106011305</v>
      </c>
      <c r="B224" s="34" t="s">
        <v>251</v>
      </c>
      <c r="C224" s="13" t="s">
        <v>13</v>
      </c>
      <c r="D224" s="35">
        <v>15</v>
      </c>
      <c r="E224" s="35">
        <v>48.8962025316456</v>
      </c>
      <c r="F224" s="35">
        <f>5.05+2*0.1</f>
        <v>5.25</v>
      </c>
      <c r="G224" s="35">
        <v>6</v>
      </c>
      <c r="H224" s="35">
        <f>SUM(D224:G224)</f>
        <v>75.1462025316456</v>
      </c>
      <c r="I224" s="13">
        <f t="shared" si="6"/>
        <v>222</v>
      </c>
      <c r="J224" s="13">
        <f t="shared" si="7"/>
        <v>230</v>
      </c>
      <c r="K224" s="64"/>
    </row>
    <row r="225" ht="18" customHeight="1" spans="1:11">
      <c r="A225" s="51">
        <v>2023106011032</v>
      </c>
      <c r="B225" s="52" t="s">
        <v>252</v>
      </c>
      <c r="C225" s="53" t="s">
        <v>33</v>
      </c>
      <c r="D225" s="35">
        <v>14</v>
      </c>
      <c r="E225" s="35">
        <v>50.4303797468354</v>
      </c>
      <c r="F225" s="35">
        <v>4.7</v>
      </c>
      <c r="G225" s="35">
        <v>6</v>
      </c>
      <c r="H225" s="35">
        <v>75.1303797468354</v>
      </c>
      <c r="I225" s="13">
        <f t="shared" si="6"/>
        <v>223</v>
      </c>
      <c r="J225" s="13">
        <f t="shared" si="7"/>
        <v>170</v>
      </c>
      <c r="K225" s="64"/>
    </row>
    <row r="226" ht="18" customHeight="1" spans="1:11">
      <c r="A226" s="51">
        <v>2023106011026</v>
      </c>
      <c r="B226" s="52" t="s">
        <v>253</v>
      </c>
      <c r="C226" s="53" t="s">
        <v>33</v>
      </c>
      <c r="D226" s="35">
        <v>14.4</v>
      </c>
      <c r="E226" s="35">
        <v>49.5113924050633</v>
      </c>
      <c r="F226" s="35">
        <v>5</v>
      </c>
      <c r="G226" s="35">
        <v>6</v>
      </c>
      <c r="H226" s="35">
        <v>74.9113924050633</v>
      </c>
      <c r="I226" s="13">
        <f t="shared" si="6"/>
        <v>224</v>
      </c>
      <c r="J226" s="13">
        <f t="shared" si="7"/>
        <v>206</v>
      </c>
      <c r="K226" s="64"/>
    </row>
    <row r="227" ht="18" customHeight="1" spans="1:11">
      <c r="A227" s="49">
        <v>2023106010302</v>
      </c>
      <c r="B227" s="61" t="s">
        <v>254</v>
      </c>
      <c r="C227" s="13" t="s">
        <v>57</v>
      </c>
      <c r="D227" s="35">
        <v>14</v>
      </c>
      <c r="E227" s="35">
        <v>50.8481012658228</v>
      </c>
      <c r="F227" s="35">
        <v>4</v>
      </c>
      <c r="G227" s="35">
        <v>6</v>
      </c>
      <c r="H227" s="35">
        <f>G227+F227+E227+D227</f>
        <v>74.8481012658228</v>
      </c>
      <c r="I227" s="13">
        <f t="shared" si="6"/>
        <v>225</v>
      </c>
      <c r="J227" s="13">
        <f t="shared" si="7"/>
        <v>149</v>
      </c>
      <c r="K227" s="64"/>
    </row>
    <row r="228" ht="18" customHeight="1" spans="1:11">
      <c r="A228" s="40">
        <v>2023106011223</v>
      </c>
      <c r="B228" s="41" t="s">
        <v>255</v>
      </c>
      <c r="C228" s="13" t="s">
        <v>18</v>
      </c>
      <c r="D228" s="35">
        <v>15.4</v>
      </c>
      <c r="E228" s="35">
        <v>49.3443037974684</v>
      </c>
      <c r="F228" s="35">
        <v>4.1</v>
      </c>
      <c r="G228" s="35">
        <v>6</v>
      </c>
      <c r="H228" s="35">
        <f>D228+E228+F228+G228</f>
        <v>74.8443037974684</v>
      </c>
      <c r="I228" s="13">
        <f t="shared" si="6"/>
        <v>226</v>
      </c>
      <c r="J228" s="13">
        <f t="shared" si="7"/>
        <v>215</v>
      </c>
      <c r="K228" s="64"/>
    </row>
    <row r="229" ht="18" customHeight="1" spans="1:11">
      <c r="A229" s="49">
        <v>2023106010523</v>
      </c>
      <c r="B229" s="50" t="s">
        <v>256</v>
      </c>
      <c r="C229" s="13" t="s">
        <v>27</v>
      </c>
      <c r="D229" s="35">
        <v>14.2</v>
      </c>
      <c r="E229" s="35">
        <v>50.1341772151899</v>
      </c>
      <c r="F229" s="35">
        <v>4.5</v>
      </c>
      <c r="G229" s="35">
        <v>6</v>
      </c>
      <c r="H229" s="35">
        <f>SUM(D229:G229)</f>
        <v>74.8341772151899</v>
      </c>
      <c r="I229" s="13">
        <f t="shared" si="6"/>
        <v>227</v>
      </c>
      <c r="J229" s="13">
        <f t="shared" si="7"/>
        <v>181</v>
      </c>
      <c r="K229" s="64"/>
    </row>
    <row r="230" ht="18" customHeight="1" spans="1:11">
      <c r="A230" s="49">
        <v>2023106010511</v>
      </c>
      <c r="B230" s="50" t="s">
        <v>257</v>
      </c>
      <c r="C230" s="13" t="s">
        <v>27</v>
      </c>
      <c r="D230" s="35">
        <v>14.2</v>
      </c>
      <c r="E230" s="35">
        <v>49.3139240506329</v>
      </c>
      <c r="F230" s="35">
        <v>5.1</v>
      </c>
      <c r="G230" s="35">
        <v>6.2</v>
      </c>
      <c r="H230" s="35">
        <f>SUM(D230:G230)</f>
        <v>74.8139240506329</v>
      </c>
      <c r="I230" s="13">
        <f t="shared" si="6"/>
        <v>228</v>
      </c>
      <c r="J230" s="13">
        <f t="shared" si="7"/>
        <v>217</v>
      </c>
      <c r="K230" s="64"/>
    </row>
    <row r="231" ht="18" customHeight="1" spans="1:11">
      <c r="A231" s="49">
        <v>2023106010334</v>
      </c>
      <c r="B231" s="61" t="s">
        <v>258</v>
      </c>
      <c r="C231" s="13" t="s">
        <v>57</v>
      </c>
      <c r="D231" s="35">
        <v>16.4</v>
      </c>
      <c r="E231" s="35">
        <v>47.9088607594937</v>
      </c>
      <c r="F231" s="35">
        <v>4.5</v>
      </c>
      <c r="G231" s="35">
        <v>6</v>
      </c>
      <c r="H231" s="35">
        <f>G231+F231+E231+D231</f>
        <v>74.8088607594937</v>
      </c>
      <c r="I231" s="13">
        <f t="shared" si="6"/>
        <v>229</v>
      </c>
      <c r="J231" s="13">
        <f t="shared" si="7"/>
        <v>281</v>
      </c>
      <c r="K231" s="64"/>
    </row>
    <row r="232" ht="18" customHeight="1" spans="1:11">
      <c r="A232" s="36">
        <v>2023106010926</v>
      </c>
      <c r="B232" s="37" t="s">
        <v>259</v>
      </c>
      <c r="C232" s="37" t="s">
        <v>16</v>
      </c>
      <c r="D232" s="63">
        <v>14</v>
      </c>
      <c r="E232" s="39">
        <v>49.3898734177215</v>
      </c>
      <c r="F232" s="38">
        <v>4.6</v>
      </c>
      <c r="G232" s="38">
        <v>6.8</v>
      </c>
      <c r="H232" s="38">
        <f>D232+E232+F232+G232</f>
        <v>74.7898734177215</v>
      </c>
      <c r="I232" s="13">
        <f t="shared" si="6"/>
        <v>230</v>
      </c>
      <c r="J232" s="13">
        <f t="shared" si="7"/>
        <v>212</v>
      </c>
      <c r="K232" s="64"/>
    </row>
    <row r="233" ht="18" customHeight="1" spans="1:11">
      <c r="A233" s="36">
        <v>2023106010828</v>
      </c>
      <c r="B233" s="37" t="s">
        <v>260</v>
      </c>
      <c r="C233" s="37" t="s">
        <v>51</v>
      </c>
      <c r="D233" s="35">
        <v>16</v>
      </c>
      <c r="E233" s="35">
        <v>47.6354430379747</v>
      </c>
      <c r="F233" s="35">
        <v>5.1</v>
      </c>
      <c r="G233" s="35">
        <v>6</v>
      </c>
      <c r="H233" s="35">
        <v>74.7354430379747</v>
      </c>
      <c r="I233" s="13">
        <f t="shared" si="6"/>
        <v>231</v>
      </c>
      <c r="J233" s="13">
        <f t="shared" si="7"/>
        <v>291</v>
      </c>
      <c r="K233" s="64"/>
    </row>
    <row r="234" ht="18" customHeight="1" spans="1:11">
      <c r="A234" s="62">
        <v>2023106010718</v>
      </c>
      <c r="B234" s="60" t="s">
        <v>261</v>
      </c>
      <c r="C234" s="13" t="s">
        <v>49</v>
      </c>
      <c r="D234" s="35">
        <v>14</v>
      </c>
      <c r="E234" s="35">
        <v>49.3443037974684</v>
      </c>
      <c r="F234" s="35">
        <v>4.5</v>
      </c>
      <c r="G234" s="35">
        <v>6.8</v>
      </c>
      <c r="H234" s="35">
        <f>D234+E234+F234+G234</f>
        <v>74.6443037974684</v>
      </c>
      <c r="I234" s="13">
        <f t="shared" si="6"/>
        <v>232</v>
      </c>
      <c r="J234" s="13">
        <f t="shared" si="7"/>
        <v>215</v>
      </c>
      <c r="K234" s="64"/>
    </row>
    <row r="235" ht="18" customHeight="1" spans="1:11">
      <c r="A235" s="57">
        <v>2023106010624</v>
      </c>
      <c r="B235" s="13" t="s">
        <v>262</v>
      </c>
      <c r="C235" s="13" t="s">
        <v>45</v>
      </c>
      <c r="D235" s="35">
        <v>15</v>
      </c>
      <c r="E235" s="58">
        <v>49.6405063291139</v>
      </c>
      <c r="F235" s="35">
        <v>4</v>
      </c>
      <c r="G235" s="35">
        <v>6</v>
      </c>
      <c r="H235" s="35">
        <f>D235+E235+F235+G235</f>
        <v>74.6405063291139</v>
      </c>
      <c r="I235" s="13">
        <f t="shared" si="6"/>
        <v>233</v>
      </c>
      <c r="J235" s="13">
        <f t="shared" si="7"/>
        <v>202</v>
      </c>
      <c r="K235" s="64"/>
    </row>
    <row r="236" ht="18" customHeight="1" spans="1:11">
      <c r="A236" s="36">
        <v>2023106610130</v>
      </c>
      <c r="B236" s="69" t="s">
        <v>263</v>
      </c>
      <c r="C236" s="37" t="s">
        <v>16</v>
      </c>
      <c r="D236" s="63">
        <v>17.3</v>
      </c>
      <c r="E236" s="71">
        <v>41.9772151898734</v>
      </c>
      <c r="F236" s="38">
        <v>8.05</v>
      </c>
      <c r="G236" s="38">
        <v>7.3</v>
      </c>
      <c r="H236" s="38">
        <f>D236+E236+F236+G236</f>
        <v>74.6272151898734</v>
      </c>
      <c r="I236" s="13">
        <f t="shared" si="6"/>
        <v>234</v>
      </c>
      <c r="J236" s="13">
        <f t="shared" si="7"/>
        <v>437</v>
      </c>
      <c r="K236" s="64"/>
    </row>
    <row r="237" ht="18" customHeight="1" spans="1:11">
      <c r="A237" s="57">
        <v>2023106010603</v>
      </c>
      <c r="B237" s="13" t="s">
        <v>264</v>
      </c>
      <c r="C237" s="13" t="s">
        <v>45</v>
      </c>
      <c r="D237" s="35">
        <v>14.6</v>
      </c>
      <c r="E237" s="58">
        <v>48.873417721519</v>
      </c>
      <c r="F237" s="35">
        <v>5</v>
      </c>
      <c r="G237" s="35">
        <v>6</v>
      </c>
      <c r="H237" s="35">
        <f>D237+E237+F237+G237</f>
        <v>74.473417721519</v>
      </c>
      <c r="I237" s="13">
        <f t="shared" si="6"/>
        <v>235</v>
      </c>
      <c r="J237" s="13">
        <f t="shared" si="7"/>
        <v>231</v>
      </c>
      <c r="K237" s="64"/>
    </row>
    <row r="238" ht="18" customHeight="1" spans="1:11">
      <c r="A238" s="33">
        <v>2023106011329</v>
      </c>
      <c r="B238" s="34" t="s">
        <v>265</v>
      </c>
      <c r="C238" s="13" t="s">
        <v>13</v>
      </c>
      <c r="D238" s="35">
        <v>14</v>
      </c>
      <c r="E238" s="35">
        <v>50.2632911392405</v>
      </c>
      <c r="F238" s="35">
        <v>4.2</v>
      </c>
      <c r="G238" s="35">
        <v>6</v>
      </c>
      <c r="H238" s="35">
        <f>SUM(D238:G238)</f>
        <v>74.4632911392405</v>
      </c>
      <c r="I238" s="13">
        <f t="shared" si="6"/>
        <v>236</v>
      </c>
      <c r="J238" s="13">
        <f t="shared" si="7"/>
        <v>175</v>
      </c>
      <c r="K238" s="64"/>
    </row>
    <row r="239" ht="18" customHeight="1" spans="1:11">
      <c r="A239" s="40">
        <v>2023106011218</v>
      </c>
      <c r="B239" s="41" t="s">
        <v>266</v>
      </c>
      <c r="C239" s="13" t="s">
        <v>18</v>
      </c>
      <c r="D239" s="35">
        <v>14.2</v>
      </c>
      <c r="E239" s="35">
        <v>48.5544303797468</v>
      </c>
      <c r="F239" s="35">
        <v>5.2</v>
      </c>
      <c r="G239" s="35">
        <v>6.5</v>
      </c>
      <c r="H239" s="35">
        <f>D239+E239+F239+G239</f>
        <v>74.4544303797468</v>
      </c>
      <c r="I239" s="13">
        <f t="shared" si="6"/>
        <v>237</v>
      </c>
      <c r="J239" s="13">
        <f t="shared" si="7"/>
        <v>252</v>
      </c>
      <c r="K239" s="64"/>
    </row>
    <row r="240" ht="18" customHeight="1" spans="1:11">
      <c r="A240" s="49">
        <v>2023106010509</v>
      </c>
      <c r="B240" s="50" t="s">
        <v>267</v>
      </c>
      <c r="C240" s="13" t="s">
        <v>27</v>
      </c>
      <c r="D240" s="35">
        <v>14.2</v>
      </c>
      <c r="E240" s="35">
        <v>49.5417721518987</v>
      </c>
      <c r="F240" s="35">
        <v>4.5</v>
      </c>
      <c r="G240" s="35">
        <v>6.2</v>
      </c>
      <c r="H240" s="35">
        <f>SUM(D240:G240)</f>
        <v>74.4417721518987</v>
      </c>
      <c r="I240" s="13">
        <f t="shared" si="6"/>
        <v>238</v>
      </c>
      <c r="J240" s="13">
        <f t="shared" si="7"/>
        <v>205</v>
      </c>
      <c r="K240" s="64"/>
    </row>
    <row r="241" ht="18" customHeight="1" spans="1:11">
      <c r="A241" s="36">
        <v>2023106010816</v>
      </c>
      <c r="B241" s="69" t="s">
        <v>268</v>
      </c>
      <c r="C241" s="37" t="s">
        <v>51</v>
      </c>
      <c r="D241" s="35">
        <v>14</v>
      </c>
      <c r="E241" s="35">
        <v>50.4303797468354</v>
      </c>
      <c r="F241" s="35">
        <v>4</v>
      </c>
      <c r="G241" s="35">
        <v>6</v>
      </c>
      <c r="H241" s="35">
        <v>74.4303797468354</v>
      </c>
      <c r="I241" s="13">
        <f t="shared" si="6"/>
        <v>239</v>
      </c>
      <c r="J241" s="13">
        <f t="shared" si="7"/>
        <v>170</v>
      </c>
      <c r="K241" s="64"/>
    </row>
    <row r="242" ht="18" customHeight="1" spans="1:11">
      <c r="A242" s="36">
        <v>2023106010936</v>
      </c>
      <c r="B242" s="37" t="s">
        <v>269</v>
      </c>
      <c r="C242" s="37" t="s">
        <v>16</v>
      </c>
      <c r="D242" s="63">
        <v>14</v>
      </c>
      <c r="E242" s="39">
        <v>48.5088607594937</v>
      </c>
      <c r="F242" s="38">
        <v>5.1</v>
      </c>
      <c r="G242" s="38">
        <v>6.8</v>
      </c>
      <c r="H242" s="38">
        <f>D242+E242+F242+G242</f>
        <v>74.4088607594937</v>
      </c>
      <c r="I242" s="13">
        <f t="shared" si="6"/>
        <v>240</v>
      </c>
      <c r="J242" s="13">
        <f t="shared" si="7"/>
        <v>254</v>
      </c>
      <c r="K242" s="64"/>
    </row>
    <row r="243" ht="18" customHeight="1" spans="1:11">
      <c r="A243" s="33">
        <v>2023106011318</v>
      </c>
      <c r="B243" s="67" t="s">
        <v>270</v>
      </c>
      <c r="C243" s="13" t="s">
        <v>13</v>
      </c>
      <c r="D243" s="35">
        <v>17.6</v>
      </c>
      <c r="E243" s="72">
        <v>44.9392405063291</v>
      </c>
      <c r="F243" s="35">
        <v>5.05</v>
      </c>
      <c r="G243" s="35">
        <v>6.8</v>
      </c>
      <c r="H243" s="35">
        <f>SUM(D243:G243)</f>
        <v>74.3892405063291</v>
      </c>
      <c r="I243" s="13">
        <f t="shared" si="6"/>
        <v>241</v>
      </c>
      <c r="J243" s="13">
        <f t="shared" si="7"/>
        <v>375</v>
      </c>
      <c r="K243" s="64"/>
    </row>
    <row r="244" ht="18" customHeight="1" spans="1:11">
      <c r="A244" s="33">
        <v>2023106011323</v>
      </c>
      <c r="B244" s="34" t="s">
        <v>271</v>
      </c>
      <c r="C244" s="13" t="s">
        <v>13</v>
      </c>
      <c r="D244" s="35">
        <v>14</v>
      </c>
      <c r="E244" s="35">
        <v>48.7367088607595</v>
      </c>
      <c r="F244" s="35">
        <v>4.8</v>
      </c>
      <c r="G244" s="35">
        <v>6.8</v>
      </c>
      <c r="H244" s="35">
        <f>SUM(D244:G244)</f>
        <v>74.3367088607595</v>
      </c>
      <c r="I244" s="13">
        <f t="shared" si="6"/>
        <v>242</v>
      </c>
      <c r="J244" s="13">
        <f t="shared" si="7"/>
        <v>239</v>
      </c>
      <c r="K244" s="64"/>
    </row>
    <row r="245" ht="18" customHeight="1" spans="1:11">
      <c r="A245" s="49">
        <v>2023106010304</v>
      </c>
      <c r="B245" s="61" t="s">
        <v>272</v>
      </c>
      <c r="C245" s="13" t="s">
        <v>57</v>
      </c>
      <c r="D245" s="35">
        <v>17.2</v>
      </c>
      <c r="E245" s="35">
        <v>48.7974683544304</v>
      </c>
      <c r="F245" s="35">
        <v>5</v>
      </c>
      <c r="G245" s="35">
        <v>3.3</v>
      </c>
      <c r="H245" s="35">
        <f>G245+F245+E245+D245</f>
        <v>74.2974683544304</v>
      </c>
      <c r="I245" s="13">
        <f t="shared" si="6"/>
        <v>243</v>
      </c>
      <c r="J245" s="13">
        <f t="shared" si="7"/>
        <v>234</v>
      </c>
      <c r="K245" s="64"/>
    </row>
    <row r="246" ht="18" customHeight="1" spans="1:11">
      <c r="A246" s="49">
        <v>2023106010516</v>
      </c>
      <c r="B246" s="73" t="s">
        <v>273</v>
      </c>
      <c r="C246" s="13" t="s">
        <v>27</v>
      </c>
      <c r="D246" s="35">
        <v>16.5</v>
      </c>
      <c r="E246" s="35">
        <v>46.1848101265823</v>
      </c>
      <c r="F246" s="35">
        <v>4</v>
      </c>
      <c r="G246" s="35">
        <v>7.6</v>
      </c>
      <c r="H246" s="35">
        <f>SUM(D246:G246)</f>
        <v>74.2848101265823</v>
      </c>
      <c r="I246" s="13">
        <f t="shared" si="6"/>
        <v>244</v>
      </c>
      <c r="J246" s="13">
        <f t="shared" si="7"/>
        <v>339</v>
      </c>
      <c r="K246" s="64"/>
    </row>
    <row r="247" ht="18" customHeight="1" spans="1:11">
      <c r="A247" s="33">
        <v>2023106011327</v>
      </c>
      <c r="B247" s="34" t="s">
        <v>274</v>
      </c>
      <c r="C247" s="13" t="s">
        <v>13</v>
      </c>
      <c r="D247" s="35">
        <v>14.4</v>
      </c>
      <c r="E247" s="35">
        <v>48.9417721518987</v>
      </c>
      <c r="F247" s="35">
        <v>4.1</v>
      </c>
      <c r="G247" s="35">
        <v>6.8</v>
      </c>
      <c r="H247" s="35">
        <f>SUM(D247:G247)</f>
        <v>74.2417721518987</v>
      </c>
      <c r="I247" s="13">
        <f t="shared" si="6"/>
        <v>245</v>
      </c>
      <c r="J247" s="13">
        <f t="shared" si="7"/>
        <v>227</v>
      </c>
      <c r="K247" s="64"/>
    </row>
    <row r="248" ht="18" customHeight="1" spans="1:11">
      <c r="A248" s="33">
        <v>2023106011322</v>
      </c>
      <c r="B248" s="34" t="s">
        <v>275</v>
      </c>
      <c r="C248" s="13" t="s">
        <v>13</v>
      </c>
      <c r="D248" s="35">
        <v>14</v>
      </c>
      <c r="E248" s="35">
        <v>48.706329113924</v>
      </c>
      <c r="F248" s="35">
        <v>4.7</v>
      </c>
      <c r="G248" s="35">
        <v>6.8</v>
      </c>
      <c r="H248" s="35">
        <f>SUM(D248:G248)</f>
        <v>74.206329113924</v>
      </c>
      <c r="I248" s="13">
        <f t="shared" si="6"/>
        <v>246</v>
      </c>
      <c r="J248" s="13">
        <f t="shared" si="7"/>
        <v>241</v>
      </c>
      <c r="K248" s="64"/>
    </row>
    <row r="249" ht="18" customHeight="1" spans="1:11">
      <c r="A249" s="36">
        <v>2023106010826</v>
      </c>
      <c r="B249" s="37" t="s">
        <v>276</v>
      </c>
      <c r="C249" s="37" t="s">
        <v>51</v>
      </c>
      <c r="D249" s="35">
        <v>14</v>
      </c>
      <c r="E249" s="35">
        <v>49.2835443037975</v>
      </c>
      <c r="F249" s="35">
        <v>4.9</v>
      </c>
      <c r="G249" s="35">
        <v>6</v>
      </c>
      <c r="H249" s="35">
        <v>74.1835443037975</v>
      </c>
      <c r="I249" s="13">
        <f t="shared" si="6"/>
        <v>247</v>
      </c>
      <c r="J249" s="13">
        <f t="shared" si="7"/>
        <v>218</v>
      </c>
      <c r="K249" s="64"/>
    </row>
    <row r="250" ht="18" customHeight="1" spans="1:11">
      <c r="A250" s="40">
        <v>2023106011235</v>
      </c>
      <c r="B250" s="74" t="s">
        <v>277</v>
      </c>
      <c r="C250" s="13" t="s">
        <v>18</v>
      </c>
      <c r="D250" s="35">
        <v>14.4</v>
      </c>
      <c r="E250" s="35">
        <v>48.4708860759494</v>
      </c>
      <c r="F250" s="35">
        <v>4.5</v>
      </c>
      <c r="G250" s="35">
        <v>6.8</v>
      </c>
      <c r="H250" s="35">
        <f>D250+E250+F250+G250</f>
        <v>74.1708860759494</v>
      </c>
      <c r="I250" s="13">
        <f t="shared" si="6"/>
        <v>248</v>
      </c>
      <c r="J250" s="13">
        <f t="shared" si="7"/>
        <v>255</v>
      </c>
      <c r="K250" s="64"/>
    </row>
    <row r="251" ht="18" customHeight="1" spans="1:11">
      <c r="A251" s="51">
        <v>2023106011003</v>
      </c>
      <c r="B251" s="52" t="s">
        <v>278</v>
      </c>
      <c r="C251" s="53" t="s">
        <v>33</v>
      </c>
      <c r="D251" s="35">
        <v>14.4</v>
      </c>
      <c r="E251" s="35">
        <v>48.9341772151899</v>
      </c>
      <c r="F251" s="35">
        <v>4.7</v>
      </c>
      <c r="G251" s="35">
        <v>6</v>
      </c>
      <c r="H251" s="35">
        <v>74.0341772151899</v>
      </c>
      <c r="I251" s="13">
        <f t="shared" si="6"/>
        <v>249</v>
      </c>
      <c r="J251" s="13">
        <f t="shared" si="7"/>
        <v>228</v>
      </c>
      <c r="K251" s="64"/>
    </row>
    <row r="252" ht="18" customHeight="1" spans="1:11">
      <c r="A252" s="66">
        <v>2023106010911</v>
      </c>
      <c r="B252" s="37" t="s">
        <v>279</v>
      </c>
      <c r="C252" s="37" t="s">
        <v>16</v>
      </c>
      <c r="D252" s="63">
        <v>14.8</v>
      </c>
      <c r="E252" s="39">
        <v>48.6911392405063</v>
      </c>
      <c r="F252" s="38">
        <v>4.3</v>
      </c>
      <c r="G252" s="38">
        <v>6.2</v>
      </c>
      <c r="H252" s="38">
        <f>D252+E252+F252+G252</f>
        <v>73.9911392405063</v>
      </c>
      <c r="I252" s="13">
        <f t="shared" si="6"/>
        <v>250</v>
      </c>
      <c r="J252" s="13">
        <f t="shared" si="7"/>
        <v>242</v>
      </c>
      <c r="K252" s="64"/>
    </row>
    <row r="253" ht="18" customHeight="1" spans="1:11">
      <c r="A253" s="54">
        <v>2023106011136</v>
      </c>
      <c r="B253" s="55" t="s">
        <v>280</v>
      </c>
      <c r="C253" s="13" t="s">
        <v>42</v>
      </c>
      <c r="D253" s="56">
        <v>15.2</v>
      </c>
      <c r="E253" s="48">
        <v>48.2278481012658</v>
      </c>
      <c r="F253" s="56">
        <v>4.5</v>
      </c>
      <c r="G253" s="56">
        <v>6</v>
      </c>
      <c r="H253" s="48">
        <f>SUM(D253:G253)</f>
        <v>73.9278481012658</v>
      </c>
      <c r="I253" s="13">
        <f t="shared" si="6"/>
        <v>251</v>
      </c>
      <c r="J253" s="13">
        <f t="shared" si="7"/>
        <v>268</v>
      </c>
      <c r="K253" s="64"/>
    </row>
    <row r="254" ht="18" customHeight="1" spans="1:11">
      <c r="A254" s="62">
        <v>2023106010711</v>
      </c>
      <c r="B254" s="60" t="s">
        <v>281</v>
      </c>
      <c r="C254" s="13" t="s">
        <v>49</v>
      </c>
      <c r="D254" s="35">
        <v>14</v>
      </c>
      <c r="E254" s="35">
        <v>49.8911392405063</v>
      </c>
      <c r="F254" s="35">
        <v>4</v>
      </c>
      <c r="G254" s="35">
        <v>6</v>
      </c>
      <c r="H254" s="35">
        <f>D254+E254+F254+G254</f>
        <v>73.8911392405063</v>
      </c>
      <c r="I254" s="13">
        <f t="shared" si="6"/>
        <v>252</v>
      </c>
      <c r="J254" s="13">
        <f t="shared" si="7"/>
        <v>193</v>
      </c>
      <c r="K254" s="64"/>
    </row>
    <row r="255" ht="18" customHeight="1" spans="1:11">
      <c r="A255" s="40">
        <v>2023106011234</v>
      </c>
      <c r="B255" s="41" t="s">
        <v>282</v>
      </c>
      <c r="C255" s="13" t="s">
        <v>18</v>
      </c>
      <c r="D255" s="35">
        <v>14.3</v>
      </c>
      <c r="E255" s="35">
        <v>52.0784810126582</v>
      </c>
      <c r="F255" s="35">
        <v>4.5</v>
      </c>
      <c r="G255" s="35">
        <v>3</v>
      </c>
      <c r="H255" s="35">
        <f>D255+E255+F255+G255</f>
        <v>73.8784810126582</v>
      </c>
      <c r="I255" s="13">
        <f t="shared" si="6"/>
        <v>253</v>
      </c>
      <c r="J255" s="13">
        <f t="shared" si="7"/>
        <v>89</v>
      </c>
      <c r="K255" s="64"/>
    </row>
    <row r="256" ht="18" customHeight="1" spans="1:11">
      <c r="A256" s="54">
        <v>2023106011115</v>
      </c>
      <c r="B256" s="55" t="s">
        <v>283</v>
      </c>
      <c r="C256" s="13" t="s">
        <v>42</v>
      </c>
      <c r="D256" s="56">
        <v>14</v>
      </c>
      <c r="E256" s="48">
        <v>49.8303797468354</v>
      </c>
      <c r="F256" s="56">
        <v>4</v>
      </c>
      <c r="G256" s="56">
        <v>6</v>
      </c>
      <c r="H256" s="48">
        <f>SUM(D256:G256)</f>
        <v>73.8303797468354</v>
      </c>
      <c r="I256" s="13">
        <f t="shared" si="6"/>
        <v>254</v>
      </c>
      <c r="J256" s="13">
        <f t="shared" si="7"/>
        <v>196</v>
      </c>
      <c r="K256" s="64"/>
    </row>
    <row r="257" ht="18" customHeight="1" spans="1:11">
      <c r="A257" s="57">
        <v>2023106010628</v>
      </c>
      <c r="B257" s="65" t="s">
        <v>284</v>
      </c>
      <c r="C257" s="13" t="s">
        <v>45</v>
      </c>
      <c r="D257" s="35">
        <v>14.6</v>
      </c>
      <c r="E257" s="58">
        <v>49.2303797468354</v>
      </c>
      <c r="F257" s="35">
        <v>4</v>
      </c>
      <c r="G257" s="35">
        <v>6</v>
      </c>
      <c r="H257" s="35">
        <f>D257+E257+F257+G257</f>
        <v>73.8303797468354</v>
      </c>
      <c r="I257" s="13">
        <f t="shared" si="6"/>
        <v>254</v>
      </c>
      <c r="J257" s="13">
        <f t="shared" si="7"/>
        <v>221</v>
      </c>
      <c r="K257" s="64"/>
    </row>
    <row r="258" ht="18" customHeight="1" spans="1:11">
      <c r="A258" s="33">
        <v>2023106010423</v>
      </c>
      <c r="B258" s="68" t="s">
        <v>285</v>
      </c>
      <c r="C258" s="43" t="s">
        <v>20</v>
      </c>
      <c r="D258" s="35">
        <v>14.4</v>
      </c>
      <c r="E258" s="35">
        <v>49.3974683544304</v>
      </c>
      <c r="F258" s="35">
        <v>4</v>
      </c>
      <c r="G258" s="35">
        <v>6</v>
      </c>
      <c r="H258" s="35">
        <f>SUM(D258,E258,F258,G258)</f>
        <v>73.7974683544304</v>
      </c>
      <c r="I258" s="13">
        <f t="shared" si="6"/>
        <v>256</v>
      </c>
      <c r="J258" s="13">
        <f t="shared" si="7"/>
        <v>211</v>
      </c>
      <c r="K258" s="64"/>
    </row>
    <row r="259" ht="18" customHeight="1" spans="1:11">
      <c r="A259" s="49">
        <v>2023106010323</v>
      </c>
      <c r="B259" s="61" t="s">
        <v>286</v>
      </c>
      <c r="C259" s="13" t="s">
        <v>57</v>
      </c>
      <c r="D259" s="35">
        <v>14</v>
      </c>
      <c r="E259" s="35">
        <v>49.7924050632911</v>
      </c>
      <c r="F259" s="35">
        <v>4</v>
      </c>
      <c r="G259" s="35">
        <v>6</v>
      </c>
      <c r="H259" s="35">
        <f>G259+F259+E259+D259</f>
        <v>73.7924050632911</v>
      </c>
      <c r="I259" s="13">
        <f t="shared" ref="I259:I322" si="8">RANK(H259,$H$3:$H$498,0)</f>
        <v>257</v>
      </c>
      <c r="J259" s="13">
        <f t="shared" ref="J259:J322" si="9">RANK(E259,$E$3:$E$498,0)</f>
        <v>199</v>
      </c>
      <c r="K259" s="64"/>
    </row>
    <row r="260" ht="18" customHeight="1" spans="1:11">
      <c r="A260" s="51">
        <v>2023106011022</v>
      </c>
      <c r="B260" s="70" t="s">
        <v>287</v>
      </c>
      <c r="C260" s="53" t="s">
        <v>33</v>
      </c>
      <c r="D260" s="35">
        <v>14</v>
      </c>
      <c r="E260" s="35">
        <v>48.8050632911392</v>
      </c>
      <c r="F260" s="35">
        <v>4.9</v>
      </c>
      <c r="G260" s="35">
        <v>6</v>
      </c>
      <c r="H260" s="35">
        <v>73.7050632911392</v>
      </c>
      <c r="I260" s="13">
        <f t="shared" si="8"/>
        <v>258</v>
      </c>
      <c r="J260" s="13">
        <f t="shared" si="9"/>
        <v>232</v>
      </c>
      <c r="K260" s="64"/>
    </row>
    <row r="261" ht="18" customHeight="1" spans="1:11">
      <c r="A261" s="36">
        <v>2023106010923</v>
      </c>
      <c r="B261" s="69" t="s">
        <v>288</v>
      </c>
      <c r="C261" s="37" t="s">
        <v>16</v>
      </c>
      <c r="D261" s="63">
        <v>14</v>
      </c>
      <c r="E261" s="39">
        <v>47.7645569620253</v>
      </c>
      <c r="F261" s="38">
        <v>5.1</v>
      </c>
      <c r="G261" s="38">
        <v>6.8</v>
      </c>
      <c r="H261" s="38">
        <f>D261+E261+F261+G261</f>
        <v>73.6645569620253</v>
      </c>
      <c r="I261" s="13">
        <f t="shared" si="8"/>
        <v>259</v>
      </c>
      <c r="J261" s="13">
        <f t="shared" si="9"/>
        <v>288</v>
      </c>
      <c r="K261" s="64"/>
    </row>
    <row r="262" ht="18" customHeight="1" spans="1:11">
      <c r="A262" s="57">
        <v>2023106010626</v>
      </c>
      <c r="B262" s="13" t="s">
        <v>289</v>
      </c>
      <c r="C262" s="13" t="s">
        <v>45</v>
      </c>
      <c r="D262" s="35">
        <v>14</v>
      </c>
      <c r="E262" s="58">
        <v>48.7594936708861</v>
      </c>
      <c r="F262" s="35">
        <v>4.9</v>
      </c>
      <c r="G262" s="35">
        <v>6</v>
      </c>
      <c r="H262" s="35">
        <f>D262+E262+F262+G262</f>
        <v>73.6594936708861</v>
      </c>
      <c r="I262" s="13">
        <f t="shared" si="8"/>
        <v>260</v>
      </c>
      <c r="J262" s="13">
        <f t="shared" si="9"/>
        <v>237</v>
      </c>
      <c r="K262" s="64"/>
    </row>
    <row r="263" ht="18" customHeight="1" spans="1:11">
      <c r="A263" s="36">
        <v>2023106010921</v>
      </c>
      <c r="B263" s="37" t="s">
        <v>290</v>
      </c>
      <c r="C263" s="37" t="s">
        <v>16</v>
      </c>
      <c r="D263" s="63">
        <v>14</v>
      </c>
      <c r="E263" s="39">
        <v>49.6329113924051</v>
      </c>
      <c r="F263" s="38">
        <v>4</v>
      </c>
      <c r="G263" s="38">
        <v>6</v>
      </c>
      <c r="H263" s="38">
        <f>D263+E263+F263+G263</f>
        <v>73.6329113924051</v>
      </c>
      <c r="I263" s="13">
        <f t="shared" si="8"/>
        <v>261</v>
      </c>
      <c r="J263" s="13">
        <f t="shared" si="9"/>
        <v>203</v>
      </c>
      <c r="K263" s="64"/>
    </row>
    <row r="264" ht="18" customHeight="1" spans="1:11">
      <c r="A264" s="49">
        <v>2023106010532</v>
      </c>
      <c r="B264" s="50" t="s">
        <v>291</v>
      </c>
      <c r="C264" s="13" t="s">
        <v>27</v>
      </c>
      <c r="D264" s="35">
        <v>14.8</v>
      </c>
      <c r="E264" s="35">
        <v>48.5164556962025</v>
      </c>
      <c r="F264" s="35">
        <v>4.3</v>
      </c>
      <c r="G264" s="35">
        <v>6</v>
      </c>
      <c r="H264" s="35">
        <f>SUM(D264:G264)</f>
        <v>73.6164556962025</v>
      </c>
      <c r="I264" s="13">
        <f t="shared" si="8"/>
        <v>262</v>
      </c>
      <c r="J264" s="13">
        <f t="shared" si="9"/>
        <v>253</v>
      </c>
      <c r="K264" s="64"/>
    </row>
    <row r="265" ht="18" customHeight="1" spans="1:11">
      <c r="A265" s="62">
        <v>2023106010727</v>
      </c>
      <c r="B265" s="60" t="s">
        <v>292</v>
      </c>
      <c r="C265" s="13" t="s">
        <v>49</v>
      </c>
      <c r="D265" s="35">
        <v>14</v>
      </c>
      <c r="E265" s="35">
        <v>48.2506329113924</v>
      </c>
      <c r="F265" s="35">
        <v>4.5</v>
      </c>
      <c r="G265" s="35">
        <v>6.8</v>
      </c>
      <c r="H265" s="35">
        <f>D265+E265+F265+G265</f>
        <v>73.5506329113924</v>
      </c>
      <c r="I265" s="13">
        <f t="shared" si="8"/>
        <v>263</v>
      </c>
      <c r="J265" s="13">
        <f t="shared" si="9"/>
        <v>265</v>
      </c>
      <c r="K265" s="64"/>
    </row>
    <row r="266" ht="18" customHeight="1" spans="1:11">
      <c r="A266" s="51">
        <v>2023106011005</v>
      </c>
      <c r="B266" s="52" t="s">
        <v>293</v>
      </c>
      <c r="C266" s="53" t="s">
        <v>33</v>
      </c>
      <c r="D266" s="35">
        <v>14.8</v>
      </c>
      <c r="E266" s="35">
        <v>47.8177215189873</v>
      </c>
      <c r="F266" s="35">
        <v>4.5</v>
      </c>
      <c r="G266" s="35">
        <v>6.4</v>
      </c>
      <c r="H266" s="35">
        <v>73.5177215189873</v>
      </c>
      <c r="I266" s="13">
        <f t="shared" si="8"/>
        <v>264</v>
      </c>
      <c r="J266" s="13">
        <f t="shared" si="9"/>
        <v>286</v>
      </c>
      <c r="K266" s="64"/>
    </row>
    <row r="267" ht="18" customHeight="1" spans="1:11">
      <c r="A267" s="49">
        <v>2023106010503</v>
      </c>
      <c r="B267" s="50" t="s">
        <v>294</v>
      </c>
      <c r="C267" s="13" t="s">
        <v>27</v>
      </c>
      <c r="D267" s="35">
        <v>14</v>
      </c>
      <c r="E267" s="35">
        <v>48.4329113924051</v>
      </c>
      <c r="F267" s="35">
        <v>4</v>
      </c>
      <c r="G267" s="35">
        <v>7</v>
      </c>
      <c r="H267" s="35">
        <f>SUM(D267:G267)</f>
        <v>73.4329113924051</v>
      </c>
      <c r="I267" s="13">
        <f t="shared" si="8"/>
        <v>265</v>
      </c>
      <c r="J267" s="13">
        <f t="shared" si="9"/>
        <v>256</v>
      </c>
      <c r="K267" s="64"/>
    </row>
    <row r="268" ht="18" customHeight="1" spans="1:11">
      <c r="A268" s="49">
        <v>2023106010313</v>
      </c>
      <c r="B268" s="61" t="s">
        <v>295</v>
      </c>
      <c r="C268" s="13" t="s">
        <v>57</v>
      </c>
      <c r="D268" s="35">
        <v>14</v>
      </c>
      <c r="E268" s="35">
        <v>49.4278481012658</v>
      </c>
      <c r="F268" s="35">
        <v>4</v>
      </c>
      <c r="G268" s="35">
        <v>6</v>
      </c>
      <c r="H268" s="35">
        <f>G268+F268+E268+D268</f>
        <v>73.4278481012658</v>
      </c>
      <c r="I268" s="13">
        <f t="shared" si="8"/>
        <v>266</v>
      </c>
      <c r="J268" s="13">
        <f t="shared" si="9"/>
        <v>210</v>
      </c>
      <c r="K268" s="64"/>
    </row>
    <row r="269" ht="18" customHeight="1" spans="1:11">
      <c r="A269" s="57">
        <v>2023106010620</v>
      </c>
      <c r="B269" s="13" t="s">
        <v>296</v>
      </c>
      <c r="C269" s="13" t="s">
        <v>45</v>
      </c>
      <c r="D269" s="35">
        <v>14.2</v>
      </c>
      <c r="E269" s="58">
        <v>48.4025316455696</v>
      </c>
      <c r="F269" s="35">
        <v>4.8</v>
      </c>
      <c r="G269" s="35">
        <v>6</v>
      </c>
      <c r="H269" s="35">
        <f>D269+E269+F269+G269</f>
        <v>73.4025316455696</v>
      </c>
      <c r="I269" s="13">
        <f t="shared" si="8"/>
        <v>267</v>
      </c>
      <c r="J269" s="13">
        <f t="shared" si="9"/>
        <v>259</v>
      </c>
      <c r="K269" s="64"/>
    </row>
    <row r="270" ht="18" customHeight="1" spans="1:11">
      <c r="A270" s="33">
        <v>2023106010414</v>
      </c>
      <c r="B270" s="42" t="s">
        <v>297</v>
      </c>
      <c r="C270" s="43" t="s">
        <v>20</v>
      </c>
      <c r="D270" s="35">
        <v>14.8</v>
      </c>
      <c r="E270" s="35">
        <v>47.779746835443</v>
      </c>
      <c r="F270" s="35">
        <v>4</v>
      </c>
      <c r="G270" s="35">
        <v>6.8</v>
      </c>
      <c r="H270" s="35">
        <f>SUM(D270,E270,F270,G270)</f>
        <v>73.379746835443</v>
      </c>
      <c r="I270" s="13">
        <f t="shared" si="8"/>
        <v>268</v>
      </c>
      <c r="J270" s="13">
        <f t="shared" si="9"/>
        <v>287</v>
      </c>
      <c r="K270" s="64"/>
    </row>
    <row r="271" ht="18" customHeight="1" spans="1:11">
      <c r="A271" s="51">
        <v>2023106011008</v>
      </c>
      <c r="B271" s="52" t="s">
        <v>298</v>
      </c>
      <c r="C271" s="53" t="s">
        <v>33</v>
      </c>
      <c r="D271" s="35">
        <v>14.4</v>
      </c>
      <c r="E271" s="35">
        <v>48.2506329113924</v>
      </c>
      <c r="F271" s="35">
        <v>4.7</v>
      </c>
      <c r="G271" s="35">
        <v>6</v>
      </c>
      <c r="H271" s="35">
        <v>73.3506329113924</v>
      </c>
      <c r="I271" s="13">
        <f t="shared" si="8"/>
        <v>269</v>
      </c>
      <c r="J271" s="13">
        <f t="shared" si="9"/>
        <v>265</v>
      </c>
      <c r="K271" s="64"/>
    </row>
    <row r="272" ht="18" customHeight="1" spans="1:11">
      <c r="A272" s="57">
        <v>2023106010618</v>
      </c>
      <c r="B272" s="13" t="s">
        <v>299</v>
      </c>
      <c r="C272" s="13" t="s">
        <v>45</v>
      </c>
      <c r="D272" s="35">
        <v>15</v>
      </c>
      <c r="E272" s="58">
        <v>47.8481012658228</v>
      </c>
      <c r="F272" s="35">
        <v>4.5</v>
      </c>
      <c r="G272" s="35">
        <v>6</v>
      </c>
      <c r="H272" s="35">
        <f>D272+E272+F272+G272</f>
        <v>73.3481012658228</v>
      </c>
      <c r="I272" s="13">
        <f t="shared" si="8"/>
        <v>270</v>
      </c>
      <c r="J272" s="13">
        <f t="shared" si="9"/>
        <v>284</v>
      </c>
      <c r="K272" s="64"/>
    </row>
    <row r="273" ht="18" customHeight="1" spans="1:11">
      <c r="A273" s="33">
        <v>2023106010120</v>
      </c>
      <c r="B273" s="75" t="s">
        <v>300</v>
      </c>
      <c r="C273" s="13" t="s">
        <v>30</v>
      </c>
      <c r="D273" s="35">
        <v>14.88</v>
      </c>
      <c r="E273" s="35">
        <v>47.9240506329114</v>
      </c>
      <c r="F273" s="35">
        <v>4.5</v>
      </c>
      <c r="G273" s="35">
        <v>6</v>
      </c>
      <c r="H273" s="35">
        <f>D273+E273+F273+G273</f>
        <v>73.3040506329114</v>
      </c>
      <c r="I273" s="13">
        <f t="shared" si="8"/>
        <v>271</v>
      </c>
      <c r="J273" s="13">
        <f t="shared" si="9"/>
        <v>279</v>
      </c>
      <c r="K273" s="20"/>
    </row>
    <row r="274" ht="18" customHeight="1" spans="1:11">
      <c r="A274" s="57">
        <v>2023106010604</v>
      </c>
      <c r="B274" s="13" t="s">
        <v>301</v>
      </c>
      <c r="C274" s="13" t="s">
        <v>45</v>
      </c>
      <c r="D274" s="35">
        <v>14.2</v>
      </c>
      <c r="E274" s="58">
        <v>48.6</v>
      </c>
      <c r="F274" s="35">
        <v>4</v>
      </c>
      <c r="G274" s="35">
        <v>6.5</v>
      </c>
      <c r="H274" s="35">
        <f>D274+E274+F274+G274</f>
        <v>73.3</v>
      </c>
      <c r="I274" s="13">
        <f t="shared" si="8"/>
        <v>272</v>
      </c>
      <c r="J274" s="13">
        <f t="shared" si="9"/>
        <v>248</v>
      </c>
      <c r="K274" s="64"/>
    </row>
    <row r="275" ht="18" customHeight="1" spans="1:11">
      <c r="A275" s="36">
        <v>2023106010812</v>
      </c>
      <c r="B275" s="37" t="s">
        <v>302</v>
      </c>
      <c r="C275" s="37" t="s">
        <v>51</v>
      </c>
      <c r="D275" s="35">
        <v>14</v>
      </c>
      <c r="E275" s="35">
        <v>47.8632911392405</v>
      </c>
      <c r="F275" s="35">
        <v>5.4</v>
      </c>
      <c r="G275" s="35">
        <v>6</v>
      </c>
      <c r="H275" s="35">
        <v>73.2632911392405</v>
      </c>
      <c r="I275" s="13">
        <f t="shared" si="8"/>
        <v>273</v>
      </c>
      <c r="J275" s="13">
        <f t="shared" si="9"/>
        <v>283</v>
      </c>
      <c r="K275" s="64"/>
    </row>
    <row r="276" ht="18" customHeight="1" spans="1:11">
      <c r="A276" s="36">
        <v>2023106010805</v>
      </c>
      <c r="B276" s="37" t="s">
        <v>303</v>
      </c>
      <c r="C276" s="37" t="s">
        <v>51</v>
      </c>
      <c r="D276" s="35">
        <v>14</v>
      </c>
      <c r="E276" s="35">
        <v>49.1392405063291</v>
      </c>
      <c r="F276" s="35">
        <v>4</v>
      </c>
      <c r="G276" s="35">
        <v>6</v>
      </c>
      <c r="H276" s="35">
        <v>73.1392405063291</v>
      </c>
      <c r="I276" s="13">
        <f t="shared" si="8"/>
        <v>274</v>
      </c>
      <c r="J276" s="13">
        <f t="shared" si="9"/>
        <v>223</v>
      </c>
      <c r="K276" s="64"/>
    </row>
    <row r="277" ht="18" customHeight="1" spans="1:11">
      <c r="A277" s="51">
        <v>2023106011004</v>
      </c>
      <c r="B277" s="52" t="s">
        <v>304</v>
      </c>
      <c r="C277" s="53" t="s">
        <v>33</v>
      </c>
      <c r="D277" s="35">
        <v>14.8</v>
      </c>
      <c r="E277" s="35">
        <v>47.6354430379747</v>
      </c>
      <c r="F277" s="35">
        <v>4.5</v>
      </c>
      <c r="G277" s="35">
        <v>6.1</v>
      </c>
      <c r="H277" s="35">
        <v>73.0354430379747</v>
      </c>
      <c r="I277" s="13">
        <f t="shared" si="8"/>
        <v>275</v>
      </c>
      <c r="J277" s="13">
        <f t="shared" si="9"/>
        <v>291</v>
      </c>
      <c r="K277" s="64"/>
    </row>
    <row r="278" ht="18" customHeight="1" spans="1:11">
      <c r="A278" s="49">
        <v>2023106010531</v>
      </c>
      <c r="B278" s="50" t="s">
        <v>305</v>
      </c>
      <c r="C278" s="13" t="s">
        <v>27</v>
      </c>
      <c r="D278" s="35">
        <v>14.4</v>
      </c>
      <c r="E278" s="35">
        <v>48.6227848101266</v>
      </c>
      <c r="F278" s="35">
        <v>4</v>
      </c>
      <c r="G278" s="35">
        <v>6</v>
      </c>
      <c r="H278" s="35">
        <f>SUM(D278:G278)</f>
        <v>73.0227848101266</v>
      </c>
      <c r="I278" s="13">
        <f t="shared" si="8"/>
        <v>276</v>
      </c>
      <c r="J278" s="13">
        <f t="shared" si="9"/>
        <v>246</v>
      </c>
      <c r="K278" s="64"/>
    </row>
    <row r="279" ht="18" customHeight="1" spans="1:11">
      <c r="A279" s="54">
        <v>2023106011132</v>
      </c>
      <c r="B279" s="55" t="s">
        <v>306</v>
      </c>
      <c r="C279" s="13" t="s">
        <v>42</v>
      </c>
      <c r="D279" s="56">
        <v>14</v>
      </c>
      <c r="E279" s="48">
        <v>48.9037974683544</v>
      </c>
      <c r="F279" s="56">
        <v>4.1</v>
      </c>
      <c r="G279" s="56">
        <v>6</v>
      </c>
      <c r="H279" s="48">
        <f>SUM(D279:G279)</f>
        <v>73.0037974683544</v>
      </c>
      <c r="I279" s="13">
        <f t="shared" si="8"/>
        <v>277</v>
      </c>
      <c r="J279" s="13">
        <f t="shared" si="9"/>
        <v>229</v>
      </c>
      <c r="K279" s="64"/>
    </row>
    <row r="280" ht="18" customHeight="1" spans="1:11">
      <c r="A280" s="76">
        <v>2023104110227</v>
      </c>
      <c r="B280" s="55" t="s">
        <v>307</v>
      </c>
      <c r="C280" s="13" t="s">
        <v>42</v>
      </c>
      <c r="D280" s="56">
        <v>14</v>
      </c>
      <c r="E280" s="48">
        <v>49.0025316455696</v>
      </c>
      <c r="F280" s="56">
        <v>4</v>
      </c>
      <c r="G280" s="56">
        <v>6</v>
      </c>
      <c r="H280" s="48">
        <f>SUM(D280:G280)</f>
        <v>73.0025316455696</v>
      </c>
      <c r="I280" s="13">
        <f t="shared" si="8"/>
        <v>278</v>
      </c>
      <c r="J280" s="13">
        <f t="shared" si="9"/>
        <v>225</v>
      </c>
      <c r="K280" s="64"/>
    </row>
    <row r="281" ht="18" customHeight="1" spans="1:11">
      <c r="A281" s="33">
        <v>2023106010405</v>
      </c>
      <c r="B281" s="42" t="s">
        <v>308</v>
      </c>
      <c r="C281" s="43" t="s">
        <v>20</v>
      </c>
      <c r="D281" s="35">
        <v>14</v>
      </c>
      <c r="E281" s="35">
        <v>48.7974683544304</v>
      </c>
      <c r="F281" s="35">
        <v>4.2</v>
      </c>
      <c r="G281" s="35">
        <v>6</v>
      </c>
      <c r="H281" s="35">
        <f>SUM(D281,E281,F281,G281)</f>
        <v>72.9974683544304</v>
      </c>
      <c r="I281" s="13">
        <f t="shared" si="8"/>
        <v>279</v>
      </c>
      <c r="J281" s="13">
        <f t="shared" si="9"/>
        <v>234</v>
      </c>
      <c r="K281" s="64"/>
    </row>
    <row r="282" ht="18" customHeight="1" spans="1:11">
      <c r="A282" s="49">
        <v>2023106010307</v>
      </c>
      <c r="B282" s="61" t="s">
        <v>309</v>
      </c>
      <c r="C282" s="13" t="s">
        <v>57</v>
      </c>
      <c r="D282" s="35">
        <v>14</v>
      </c>
      <c r="E282" s="35">
        <v>48.9949367088608</v>
      </c>
      <c r="F282" s="35">
        <v>4</v>
      </c>
      <c r="G282" s="35">
        <v>6</v>
      </c>
      <c r="H282" s="35">
        <f>G282+F282+E282+D282</f>
        <v>72.9949367088608</v>
      </c>
      <c r="I282" s="13">
        <f t="shared" si="8"/>
        <v>280</v>
      </c>
      <c r="J282" s="13">
        <f t="shared" si="9"/>
        <v>226</v>
      </c>
      <c r="K282" s="64"/>
    </row>
    <row r="283" ht="18" customHeight="1" spans="1:11">
      <c r="A283" s="36">
        <v>2023106010823</v>
      </c>
      <c r="B283" s="69" t="s">
        <v>310</v>
      </c>
      <c r="C283" s="37" t="s">
        <v>51</v>
      </c>
      <c r="D283" s="35">
        <v>14.8</v>
      </c>
      <c r="E283" s="35">
        <v>47.4607594936709</v>
      </c>
      <c r="F283" s="35">
        <v>4.7</v>
      </c>
      <c r="G283" s="35">
        <v>6</v>
      </c>
      <c r="H283" s="35">
        <v>72.9607594936709</v>
      </c>
      <c r="I283" s="13">
        <f t="shared" si="8"/>
        <v>281</v>
      </c>
      <c r="J283" s="13">
        <f t="shared" si="9"/>
        <v>299</v>
      </c>
      <c r="K283" s="64"/>
    </row>
    <row r="284" ht="18" customHeight="1" spans="1:11">
      <c r="A284" s="54">
        <v>2023106011110</v>
      </c>
      <c r="B284" s="55" t="s">
        <v>311</v>
      </c>
      <c r="C284" s="13" t="s">
        <v>42</v>
      </c>
      <c r="D284" s="56">
        <v>14.8</v>
      </c>
      <c r="E284" s="48">
        <v>47.3316455696202</v>
      </c>
      <c r="F284" s="56">
        <v>4.8</v>
      </c>
      <c r="G284" s="56">
        <v>6</v>
      </c>
      <c r="H284" s="48">
        <f>SUM(D284:G284)</f>
        <v>72.9316455696202</v>
      </c>
      <c r="I284" s="13">
        <f t="shared" si="8"/>
        <v>282</v>
      </c>
      <c r="J284" s="13">
        <f t="shared" si="9"/>
        <v>302</v>
      </c>
      <c r="K284" s="64"/>
    </row>
    <row r="285" ht="18" customHeight="1" spans="1:11">
      <c r="A285" s="33">
        <v>2023106010101</v>
      </c>
      <c r="B285" s="67" t="s">
        <v>312</v>
      </c>
      <c r="C285" s="13" t="s">
        <v>30</v>
      </c>
      <c r="D285" s="35">
        <v>14.64</v>
      </c>
      <c r="E285" s="35">
        <v>47.4911392405063</v>
      </c>
      <c r="F285" s="35">
        <v>4</v>
      </c>
      <c r="G285" s="35">
        <v>6.8</v>
      </c>
      <c r="H285" s="35">
        <f>D285+E285+F285+G285</f>
        <v>72.9311392405063</v>
      </c>
      <c r="I285" s="13">
        <f t="shared" si="8"/>
        <v>283</v>
      </c>
      <c r="J285" s="13">
        <f t="shared" si="9"/>
        <v>298</v>
      </c>
      <c r="K285" s="20"/>
    </row>
    <row r="286" ht="18" customHeight="1" spans="1:11">
      <c r="A286" s="57">
        <v>2023106010608</v>
      </c>
      <c r="B286" s="13" t="s">
        <v>313</v>
      </c>
      <c r="C286" s="13" t="s">
        <v>45</v>
      </c>
      <c r="D286" s="35">
        <v>14</v>
      </c>
      <c r="E286" s="58">
        <v>48.220253164557</v>
      </c>
      <c r="F286" s="35">
        <v>4.7</v>
      </c>
      <c r="G286" s="35">
        <v>6</v>
      </c>
      <c r="H286" s="35">
        <f>D286+E286+F286+G286</f>
        <v>72.920253164557</v>
      </c>
      <c r="I286" s="13">
        <f t="shared" si="8"/>
        <v>284</v>
      </c>
      <c r="J286" s="13">
        <f t="shared" si="9"/>
        <v>270</v>
      </c>
      <c r="K286" s="64"/>
    </row>
    <row r="287" ht="18" customHeight="1" spans="1:11">
      <c r="A287" s="57">
        <v>2023106010630</v>
      </c>
      <c r="B287" s="13" t="s">
        <v>314</v>
      </c>
      <c r="C287" s="13" t="s">
        <v>45</v>
      </c>
      <c r="D287" s="35">
        <v>14.3</v>
      </c>
      <c r="E287" s="58">
        <v>48.4177215189873</v>
      </c>
      <c r="F287" s="35">
        <v>4.2</v>
      </c>
      <c r="G287" s="35">
        <v>6</v>
      </c>
      <c r="H287" s="35">
        <f>D287+E287+F287+G287</f>
        <v>72.9177215189873</v>
      </c>
      <c r="I287" s="13">
        <f t="shared" si="8"/>
        <v>285</v>
      </c>
      <c r="J287" s="13">
        <f t="shared" si="9"/>
        <v>257</v>
      </c>
      <c r="K287" s="64"/>
    </row>
    <row r="288" ht="18" customHeight="1" spans="1:11">
      <c r="A288" s="33">
        <v>2023106011301</v>
      </c>
      <c r="B288" s="34" t="s">
        <v>315</v>
      </c>
      <c r="C288" s="13" t="s">
        <v>13</v>
      </c>
      <c r="D288" s="35">
        <v>14.8</v>
      </c>
      <c r="E288" s="35">
        <v>47.3012658227848</v>
      </c>
      <c r="F288" s="35">
        <v>4</v>
      </c>
      <c r="G288" s="35">
        <v>6.8</v>
      </c>
      <c r="H288" s="35">
        <f>SUM(D288:G288)</f>
        <v>72.9012658227848</v>
      </c>
      <c r="I288" s="13">
        <f t="shared" si="8"/>
        <v>286</v>
      </c>
      <c r="J288" s="13">
        <f t="shared" si="9"/>
        <v>304</v>
      </c>
      <c r="K288" s="64"/>
    </row>
    <row r="289" ht="18" customHeight="1" spans="1:11">
      <c r="A289" s="40">
        <v>2023106011214</v>
      </c>
      <c r="B289" s="41" t="s">
        <v>316</v>
      </c>
      <c r="C289" s="13" t="s">
        <v>18</v>
      </c>
      <c r="D289" s="35">
        <v>14</v>
      </c>
      <c r="E289" s="35">
        <v>49.47</v>
      </c>
      <c r="F289" s="35">
        <v>3.4</v>
      </c>
      <c r="G289" s="35">
        <v>6</v>
      </c>
      <c r="H289" s="35">
        <f>D289+E289+F289+G289</f>
        <v>72.87</v>
      </c>
      <c r="I289" s="13">
        <f t="shared" si="8"/>
        <v>287</v>
      </c>
      <c r="J289" s="13">
        <f t="shared" si="9"/>
        <v>209</v>
      </c>
      <c r="K289" s="64"/>
    </row>
    <row r="290" ht="18" customHeight="1" spans="1:11">
      <c r="A290" s="36">
        <v>2023106010829</v>
      </c>
      <c r="B290" s="37" t="s">
        <v>317</v>
      </c>
      <c r="C290" s="37" t="s">
        <v>51</v>
      </c>
      <c r="D290" s="35">
        <v>14.2</v>
      </c>
      <c r="E290" s="35">
        <v>48.6683544303798</v>
      </c>
      <c r="F290" s="35">
        <v>4</v>
      </c>
      <c r="G290" s="35">
        <v>6</v>
      </c>
      <c r="H290" s="35">
        <v>72.8683544303798</v>
      </c>
      <c r="I290" s="13">
        <f t="shared" si="8"/>
        <v>288</v>
      </c>
      <c r="J290" s="13">
        <f t="shared" si="9"/>
        <v>244</v>
      </c>
      <c r="K290" s="64"/>
    </row>
    <row r="291" ht="18" customHeight="1" spans="1:11">
      <c r="A291" s="54">
        <v>2023106011133</v>
      </c>
      <c r="B291" s="55" t="s">
        <v>318</v>
      </c>
      <c r="C291" s="13" t="s">
        <v>42</v>
      </c>
      <c r="D291" s="56">
        <v>14.4</v>
      </c>
      <c r="E291" s="48">
        <v>48.3873417721519</v>
      </c>
      <c r="F291" s="56">
        <v>4</v>
      </c>
      <c r="G291" s="56">
        <v>6</v>
      </c>
      <c r="H291" s="48">
        <f>SUM(D291:G291)</f>
        <v>72.7873417721519</v>
      </c>
      <c r="I291" s="13">
        <f t="shared" si="8"/>
        <v>289</v>
      </c>
      <c r="J291" s="13">
        <f t="shared" si="9"/>
        <v>261</v>
      </c>
      <c r="K291" s="64"/>
    </row>
    <row r="292" ht="18" customHeight="1" spans="1:11">
      <c r="A292" s="66">
        <v>2023106010912</v>
      </c>
      <c r="B292" s="37" t="s">
        <v>319</v>
      </c>
      <c r="C292" s="37" t="s">
        <v>16</v>
      </c>
      <c r="D292" s="63">
        <v>14</v>
      </c>
      <c r="E292" s="39">
        <v>48.7822784810127</v>
      </c>
      <c r="F292" s="38">
        <v>4</v>
      </c>
      <c r="G292" s="38">
        <v>6</v>
      </c>
      <c r="H292" s="38">
        <f>D292+E292+F292+G292</f>
        <v>72.7822784810127</v>
      </c>
      <c r="I292" s="13">
        <f t="shared" si="8"/>
        <v>290</v>
      </c>
      <c r="J292" s="13">
        <f t="shared" si="9"/>
        <v>236</v>
      </c>
      <c r="K292" s="64"/>
    </row>
    <row r="293" ht="18" customHeight="1" spans="1:11">
      <c r="A293" s="33">
        <v>2023106011337</v>
      </c>
      <c r="B293" s="34" t="s">
        <v>320</v>
      </c>
      <c r="C293" s="13" t="s">
        <v>13</v>
      </c>
      <c r="D293" s="35">
        <v>14.2</v>
      </c>
      <c r="E293" s="35">
        <v>47.5746835443038</v>
      </c>
      <c r="F293" s="35">
        <v>5</v>
      </c>
      <c r="G293" s="35">
        <v>6</v>
      </c>
      <c r="H293" s="35">
        <f>SUM(D293:G293)</f>
        <v>72.7746835443038</v>
      </c>
      <c r="I293" s="13">
        <f t="shared" si="8"/>
        <v>291</v>
      </c>
      <c r="J293" s="13">
        <f t="shared" si="9"/>
        <v>295</v>
      </c>
      <c r="K293" s="64"/>
    </row>
    <row r="294" ht="18" customHeight="1" spans="1:11">
      <c r="A294" s="36">
        <v>2023106010928</v>
      </c>
      <c r="B294" s="37" t="s">
        <v>321</v>
      </c>
      <c r="C294" s="37" t="s">
        <v>16</v>
      </c>
      <c r="D294" s="63">
        <v>14</v>
      </c>
      <c r="E294" s="39">
        <v>48.6151898734177</v>
      </c>
      <c r="F294" s="38">
        <v>4.1</v>
      </c>
      <c r="G294" s="38">
        <v>6</v>
      </c>
      <c r="H294" s="38">
        <f>D294+E294+F294+G294</f>
        <v>72.7151898734177</v>
      </c>
      <c r="I294" s="13">
        <f t="shared" si="8"/>
        <v>292</v>
      </c>
      <c r="J294" s="13">
        <f t="shared" si="9"/>
        <v>247</v>
      </c>
      <c r="K294" s="64"/>
    </row>
    <row r="295" ht="18" customHeight="1" spans="1:11">
      <c r="A295" s="40">
        <v>2023106011237</v>
      </c>
      <c r="B295" s="41" t="s">
        <v>322</v>
      </c>
      <c r="C295" s="13" t="s">
        <v>18</v>
      </c>
      <c r="D295" s="35">
        <v>14</v>
      </c>
      <c r="E295" s="35">
        <v>48.653164556962</v>
      </c>
      <c r="F295" s="35">
        <v>4</v>
      </c>
      <c r="G295" s="35">
        <v>6</v>
      </c>
      <c r="H295" s="35">
        <f>D295+E295+F295+G295</f>
        <v>72.653164556962</v>
      </c>
      <c r="I295" s="13">
        <f t="shared" si="8"/>
        <v>293</v>
      </c>
      <c r="J295" s="13">
        <f t="shared" si="9"/>
        <v>245</v>
      </c>
      <c r="K295" s="64"/>
    </row>
    <row r="296" ht="18" customHeight="1" spans="1:11">
      <c r="A296" s="51">
        <v>2023106011030</v>
      </c>
      <c r="B296" s="70" t="s">
        <v>323</v>
      </c>
      <c r="C296" s="53" t="s">
        <v>33</v>
      </c>
      <c r="D296" s="35">
        <v>15.4</v>
      </c>
      <c r="E296" s="35">
        <v>46.4582278481013</v>
      </c>
      <c r="F296" s="35">
        <v>4.7</v>
      </c>
      <c r="G296" s="35">
        <v>6</v>
      </c>
      <c r="H296" s="35">
        <v>72.5582278481013</v>
      </c>
      <c r="I296" s="13">
        <f t="shared" si="8"/>
        <v>294</v>
      </c>
      <c r="J296" s="13">
        <f t="shared" si="9"/>
        <v>329</v>
      </c>
      <c r="K296" s="64"/>
    </row>
    <row r="297" ht="18" customHeight="1" spans="1:11">
      <c r="A297" s="44">
        <v>2023106010202</v>
      </c>
      <c r="B297" s="45" t="s">
        <v>324</v>
      </c>
      <c r="C297" s="46" t="s">
        <v>25</v>
      </c>
      <c r="D297" s="35">
        <v>14</v>
      </c>
      <c r="E297" s="47">
        <v>48.3</v>
      </c>
      <c r="F297" s="48">
        <v>4.2</v>
      </c>
      <c r="G297" s="48">
        <v>6</v>
      </c>
      <c r="H297" s="48">
        <v>72.5</v>
      </c>
      <c r="I297" s="13">
        <f t="shared" si="8"/>
        <v>295</v>
      </c>
      <c r="J297" s="13">
        <f t="shared" si="9"/>
        <v>263</v>
      </c>
      <c r="K297" s="64"/>
    </row>
    <row r="298" ht="18" customHeight="1" spans="1:11">
      <c r="A298" s="33">
        <v>2023106010119</v>
      </c>
      <c r="B298" s="67" t="s">
        <v>325</v>
      </c>
      <c r="C298" s="13" t="s">
        <v>30</v>
      </c>
      <c r="D298" s="35">
        <v>14.24</v>
      </c>
      <c r="E298" s="35">
        <v>47.4303797468354</v>
      </c>
      <c r="F298" s="35">
        <v>4</v>
      </c>
      <c r="G298" s="35">
        <v>6.8</v>
      </c>
      <c r="H298" s="35">
        <f>D298+E298+F298+G298</f>
        <v>72.4703797468354</v>
      </c>
      <c r="I298" s="13">
        <f t="shared" si="8"/>
        <v>296</v>
      </c>
      <c r="J298" s="13">
        <f t="shared" si="9"/>
        <v>300</v>
      </c>
      <c r="K298" s="20"/>
    </row>
    <row r="299" ht="18" customHeight="1" spans="1:11">
      <c r="A299" s="49">
        <v>2023106010312</v>
      </c>
      <c r="B299" s="61" t="s">
        <v>326</v>
      </c>
      <c r="C299" s="13" t="s">
        <v>57</v>
      </c>
      <c r="D299" s="35">
        <v>14</v>
      </c>
      <c r="E299" s="35">
        <v>48.4177215189873</v>
      </c>
      <c r="F299" s="35">
        <v>4</v>
      </c>
      <c r="G299" s="35">
        <v>6</v>
      </c>
      <c r="H299" s="35">
        <f>G299+F299+E299+D299</f>
        <v>72.4177215189873</v>
      </c>
      <c r="I299" s="13">
        <f t="shared" si="8"/>
        <v>297</v>
      </c>
      <c r="J299" s="13">
        <f t="shared" si="9"/>
        <v>257</v>
      </c>
      <c r="K299" s="64"/>
    </row>
    <row r="300" ht="18" customHeight="1" spans="1:11">
      <c r="A300" s="51">
        <v>2023106011020</v>
      </c>
      <c r="B300" s="70" t="s">
        <v>327</v>
      </c>
      <c r="C300" s="53" t="s">
        <v>33</v>
      </c>
      <c r="D300" s="35">
        <v>14.8</v>
      </c>
      <c r="E300" s="35">
        <v>47.5822784810127</v>
      </c>
      <c r="F300" s="35">
        <v>4</v>
      </c>
      <c r="G300" s="35">
        <v>6</v>
      </c>
      <c r="H300" s="35">
        <v>72.3822784810127</v>
      </c>
      <c r="I300" s="13">
        <f t="shared" si="8"/>
        <v>298</v>
      </c>
      <c r="J300" s="13">
        <f t="shared" si="9"/>
        <v>294</v>
      </c>
      <c r="K300" s="64"/>
    </row>
    <row r="301" ht="18" customHeight="1" spans="1:11">
      <c r="A301" s="44">
        <v>2023106010209</v>
      </c>
      <c r="B301" s="67" t="s">
        <v>328</v>
      </c>
      <c r="C301" s="46" t="s">
        <v>25</v>
      </c>
      <c r="D301" s="35">
        <v>16.4</v>
      </c>
      <c r="E301" s="47">
        <v>45.45</v>
      </c>
      <c r="F301" s="48">
        <v>4</v>
      </c>
      <c r="G301" s="48">
        <v>6.5</v>
      </c>
      <c r="H301" s="48">
        <v>72.35</v>
      </c>
      <c r="I301" s="13">
        <f t="shared" si="8"/>
        <v>299</v>
      </c>
      <c r="J301" s="13">
        <f t="shared" si="9"/>
        <v>360</v>
      </c>
      <c r="K301" s="64"/>
    </row>
    <row r="302" ht="18" customHeight="1" spans="1:11">
      <c r="A302" s="44">
        <v>2023106010229</v>
      </c>
      <c r="B302" s="67" t="s">
        <v>329</v>
      </c>
      <c r="C302" s="46" t="s">
        <v>25</v>
      </c>
      <c r="D302" s="35">
        <v>14</v>
      </c>
      <c r="E302" s="47">
        <v>47.98</v>
      </c>
      <c r="F302" s="48">
        <v>4.3</v>
      </c>
      <c r="G302" s="48">
        <v>6</v>
      </c>
      <c r="H302" s="48">
        <v>72.28</v>
      </c>
      <c r="I302" s="13">
        <f t="shared" si="8"/>
        <v>300</v>
      </c>
      <c r="J302" s="13">
        <f t="shared" si="9"/>
        <v>277</v>
      </c>
      <c r="K302" s="64"/>
    </row>
    <row r="303" ht="18" customHeight="1" spans="1:11">
      <c r="A303" s="33">
        <v>2023106010431</v>
      </c>
      <c r="B303" s="68" t="s">
        <v>330</v>
      </c>
      <c r="C303" s="43" t="s">
        <v>20</v>
      </c>
      <c r="D303" s="35">
        <v>14.4</v>
      </c>
      <c r="E303" s="35">
        <v>47.7341772151899</v>
      </c>
      <c r="F303" s="35">
        <v>4.1</v>
      </c>
      <c r="G303" s="35">
        <v>6</v>
      </c>
      <c r="H303" s="35">
        <f>SUM(D303,E303,F303,G303)</f>
        <v>72.2341772151899</v>
      </c>
      <c r="I303" s="13">
        <f t="shared" si="8"/>
        <v>301</v>
      </c>
      <c r="J303" s="13">
        <f t="shared" si="9"/>
        <v>289</v>
      </c>
      <c r="K303" s="64"/>
    </row>
    <row r="304" ht="18" customHeight="1" spans="1:11">
      <c r="A304" s="57">
        <v>2023106010605</v>
      </c>
      <c r="B304" s="13" t="s">
        <v>331</v>
      </c>
      <c r="C304" s="13" t="s">
        <v>45</v>
      </c>
      <c r="D304" s="35">
        <v>14</v>
      </c>
      <c r="E304" s="58">
        <v>48.2278481012658</v>
      </c>
      <c r="F304" s="35">
        <v>4</v>
      </c>
      <c r="G304" s="35">
        <v>6</v>
      </c>
      <c r="H304" s="35">
        <f>D304+E304+F304+G304</f>
        <v>72.2278481012658</v>
      </c>
      <c r="I304" s="13">
        <f t="shared" si="8"/>
        <v>302</v>
      </c>
      <c r="J304" s="13">
        <f t="shared" si="9"/>
        <v>268</v>
      </c>
      <c r="K304" s="64"/>
    </row>
    <row r="305" ht="18" customHeight="1" spans="1:11">
      <c r="A305" s="54">
        <v>2023106011102</v>
      </c>
      <c r="B305" s="55" t="s">
        <v>332</v>
      </c>
      <c r="C305" s="13" t="s">
        <v>42</v>
      </c>
      <c r="D305" s="56">
        <v>14</v>
      </c>
      <c r="E305" s="48">
        <v>48.1898734177215</v>
      </c>
      <c r="F305" s="56">
        <v>4</v>
      </c>
      <c r="G305" s="56">
        <v>6</v>
      </c>
      <c r="H305" s="48">
        <f>SUM(D305:G305)</f>
        <v>72.1898734177215</v>
      </c>
      <c r="I305" s="13">
        <f t="shared" si="8"/>
        <v>303</v>
      </c>
      <c r="J305" s="13">
        <f t="shared" si="9"/>
        <v>271</v>
      </c>
      <c r="K305" s="64"/>
    </row>
    <row r="306" ht="18" customHeight="1" spans="1:11">
      <c r="A306" s="51">
        <v>2023106011027</v>
      </c>
      <c r="B306" s="52" t="s">
        <v>333</v>
      </c>
      <c r="C306" s="53" t="s">
        <v>33</v>
      </c>
      <c r="D306" s="35">
        <v>14</v>
      </c>
      <c r="E306" s="35">
        <v>47.1417721518987</v>
      </c>
      <c r="F306" s="35">
        <v>5</v>
      </c>
      <c r="G306" s="35">
        <v>6</v>
      </c>
      <c r="H306" s="35">
        <v>72.1417721518987</v>
      </c>
      <c r="I306" s="13">
        <f t="shared" si="8"/>
        <v>304</v>
      </c>
      <c r="J306" s="13">
        <f t="shared" si="9"/>
        <v>310</v>
      </c>
      <c r="K306" s="64"/>
    </row>
    <row r="307" ht="18" customHeight="1" spans="1:11">
      <c r="A307" s="33">
        <v>2023106011328</v>
      </c>
      <c r="B307" s="34" t="s">
        <v>334</v>
      </c>
      <c r="C307" s="13" t="s">
        <v>13</v>
      </c>
      <c r="D307" s="35">
        <v>14</v>
      </c>
      <c r="E307" s="35">
        <v>46.8303797468354</v>
      </c>
      <c r="F307" s="35">
        <v>5.3</v>
      </c>
      <c r="G307" s="35">
        <v>6</v>
      </c>
      <c r="H307" s="35">
        <f>SUM(D307:G307)</f>
        <v>72.1303797468354</v>
      </c>
      <c r="I307" s="13">
        <f t="shared" si="8"/>
        <v>305</v>
      </c>
      <c r="J307" s="13">
        <f t="shared" si="9"/>
        <v>317</v>
      </c>
      <c r="K307" s="64"/>
    </row>
    <row r="308" ht="18" customHeight="1" spans="1:11">
      <c r="A308" s="33">
        <v>2023106010134</v>
      </c>
      <c r="B308" s="34" t="s">
        <v>335</v>
      </c>
      <c r="C308" s="13" t="s">
        <v>30</v>
      </c>
      <c r="D308" s="35">
        <v>14.24</v>
      </c>
      <c r="E308" s="35">
        <v>49.3822784810127</v>
      </c>
      <c r="F308" s="35">
        <v>4.7</v>
      </c>
      <c r="G308" s="35">
        <v>3.8</v>
      </c>
      <c r="H308" s="35">
        <f>D308+E308+F308+G308</f>
        <v>72.1222784810127</v>
      </c>
      <c r="I308" s="13">
        <f t="shared" si="8"/>
        <v>306</v>
      </c>
      <c r="J308" s="13">
        <f t="shared" si="9"/>
        <v>213</v>
      </c>
      <c r="K308" s="20"/>
    </row>
    <row r="309" ht="18" customHeight="1" spans="1:11">
      <c r="A309" s="62">
        <v>2023106010721</v>
      </c>
      <c r="B309" s="60" t="s">
        <v>336</v>
      </c>
      <c r="C309" s="13" t="s">
        <v>49</v>
      </c>
      <c r="D309" s="35">
        <v>14</v>
      </c>
      <c r="E309" s="35">
        <v>46.8075949367089</v>
      </c>
      <c r="F309" s="35">
        <v>4.5</v>
      </c>
      <c r="G309" s="35">
        <v>6.8</v>
      </c>
      <c r="H309" s="35">
        <f>D309+E309+F309+G309</f>
        <v>72.1075949367089</v>
      </c>
      <c r="I309" s="13">
        <f t="shared" si="8"/>
        <v>307</v>
      </c>
      <c r="J309" s="13">
        <f t="shared" si="9"/>
        <v>319</v>
      </c>
      <c r="K309" s="64"/>
    </row>
    <row r="310" ht="18" customHeight="1" spans="1:11">
      <c r="A310" s="49">
        <v>2023106010324</v>
      </c>
      <c r="B310" s="70" t="s">
        <v>337</v>
      </c>
      <c r="C310" s="13" t="s">
        <v>57</v>
      </c>
      <c r="D310" s="35">
        <v>17</v>
      </c>
      <c r="E310" s="72">
        <v>44.4075949367089</v>
      </c>
      <c r="F310" s="35">
        <v>4.65</v>
      </c>
      <c r="G310" s="35">
        <v>6</v>
      </c>
      <c r="H310" s="35">
        <f>G310+F310+E310+D310</f>
        <v>72.0575949367089</v>
      </c>
      <c r="I310" s="13">
        <f t="shared" si="8"/>
        <v>308</v>
      </c>
      <c r="J310" s="13">
        <f t="shared" si="9"/>
        <v>387</v>
      </c>
      <c r="K310" s="64"/>
    </row>
    <row r="311" ht="18" customHeight="1" spans="1:11">
      <c r="A311" s="49">
        <v>2023106010519</v>
      </c>
      <c r="B311" s="73" t="s">
        <v>338</v>
      </c>
      <c r="C311" s="13" t="s">
        <v>27</v>
      </c>
      <c r="D311" s="35">
        <v>14</v>
      </c>
      <c r="E311" s="35">
        <v>46.2379746835443</v>
      </c>
      <c r="F311" s="35">
        <v>5.8</v>
      </c>
      <c r="G311" s="35">
        <v>6</v>
      </c>
      <c r="H311" s="35">
        <f>SUM(D311:G311)</f>
        <v>72.0379746835443</v>
      </c>
      <c r="I311" s="13">
        <f t="shared" si="8"/>
        <v>309</v>
      </c>
      <c r="J311" s="13">
        <f t="shared" si="9"/>
        <v>337</v>
      </c>
      <c r="K311" s="64"/>
    </row>
    <row r="312" ht="18" customHeight="1" spans="1:11">
      <c r="A312" s="44">
        <v>2023106010231</v>
      </c>
      <c r="B312" s="67" t="s">
        <v>339</v>
      </c>
      <c r="C312" s="46" t="s">
        <v>25</v>
      </c>
      <c r="D312" s="35">
        <v>15.4</v>
      </c>
      <c r="E312" s="77">
        <v>42.11</v>
      </c>
      <c r="F312" s="48">
        <v>8.5</v>
      </c>
      <c r="G312" s="48">
        <v>6</v>
      </c>
      <c r="H312" s="48">
        <v>72.01</v>
      </c>
      <c r="I312" s="13">
        <f t="shared" si="8"/>
        <v>310</v>
      </c>
      <c r="J312" s="13">
        <f t="shared" si="9"/>
        <v>433</v>
      </c>
      <c r="K312" s="64"/>
    </row>
    <row r="313" ht="18" customHeight="1" spans="1:11">
      <c r="A313" s="33">
        <v>2023106011306</v>
      </c>
      <c r="B313" s="34" t="s">
        <v>340</v>
      </c>
      <c r="C313" s="13" t="s">
        <v>13</v>
      </c>
      <c r="D313" s="35">
        <v>14</v>
      </c>
      <c r="E313" s="35">
        <v>49.6025316455696</v>
      </c>
      <c r="F313" s="35">
        <v>4.6</v>
      </c>
      <c r="G313" s="35">
        <v>3.8</v>
      </c>
      <c r="H313" s="35">
        <f>SUM(D313:G313)</f>
        <v>72.0025316455696</v>
      </c>
      <c r="I313" s="13">
        <f t="shared" si="8"/>
        <v>311</v>
      </c>
      <c r="J313" s="13">
        <f t="shared" si="9"/>
        <v>204</v>
      </c>
      <c r="K313" s="64"/>
    </row>
    <row r="314" ht="18" customHeight="1" spans="1:11">
      <c r="A314" s="51">
        <v>2023106011023</v>
      </c>
      <c r="B314" s="52" t="s">
        <v>341</v>
      </c>
      <c r="C314" s="53" t="s">
        <v>33</v>
      </c>
      <c r="D314" s="35">
        <v>14</v>
      </c>
      <c r="E314" s="35">
        <v>47.9164556962025</v>
      </c>
      <c r="F314" s="35">
        <v>4</v>
      </c>
      <c r="G314" s="35">
        <v>6</v>
      </c>
      <c r="H314" s="35">
        <v>71.9164556962025</v>
      </c>
      <c r="I314" s="13">
        <f t="shared" si="8"/>
        <v>312</v>
      </c>
      <c r="J314" s="13">
        <f t="shared" si="9"/>
        <v>280</v>
      </c>
      <c r="K314" s="64"/>
    </row>
    <row r="315" ht="18" customHeight="1" spans="1:11">
      <c r="A315" s="51">
        <v>2023106011017</v>
      </c>
      <c r="B315" s="70" t="s">
        <v>342</v>
      </c>
      <c r="C315" s="53" t="s">
        <v>33</v>
      </c>
      <c r="D315" s="35">
        <v>14</v>
      </c>
      <c r="E315" s="35">
        <v>47.8784810126582</v>
      </c>
      <c r="F315" s="35">
        <v>4</v>
      </c>
      <c r="G315" s="35">
        <v>6</v>
      </c>
      <c r="H315" s="35">
        <v>71.8784810126582</v>
      </c>
      <c r="I315" s="13">
        <f t="shared" si="8"/>
        <v>313</v>
      </c>
      <c r="J315" s="13">
        <f t="shared" si="9"/>
        <v>282</v>
      </c>
      <c r="K315" s="64"/>
    </row>
    <row r="316" ht="18" customHeight="1" spans="1:11">
      <c r="A316" s="36">
        <v>2023106010913</v>
      </c>
      <c r="B316" s="37" t="s">
        <v>343</v>
      </c>
      <c r="C316" s="37" t="s">
        <v>16</v>
      </c>
      <c r="D316" s="63">
        <v>14</v>
      </c>
      <c r="E316" s="39">
        <v>47.8481012658228</v>
      </c>
      <c r="F316" s="38">
        <v>4</v>
      </c>
      <c r="G316" s="38">
        <v>6</v>
      </c>
      <c r="H316" s="38">
        <f>D316+E316+F316+G316</f>
        <v>71.8481012658228</v>
      </c>
      <c r="I316" s="13">
        <f t="shared" si="8"/>
        <v>314</v>
      </c>
      <c r="J316" s="13">
        <f t="shared" si="9"/>
        <v>284</v>
      </c>
      <c r="K316" s="64"/>
    </row>
    <row r="317" ht="18" customHeight="1" spans="1:11">
      <c r="A317" s="44">
        <v>2023106010228</v>
      </c>
      <c r="B317" s="67" t="s">
        <v>344</v>
      </c>
      <c r="C317" s="46" t="s">
        <v>25</v>
      </c>
      <c r="D317" s="35">
        <v>14</v>
      </c>
      <c r="E317" s="47">
        <v>47.73</v>
      </c>
      <c r="F317" s="48">
        <v>4</v>
      </c>
      <c r="G317" s="48">
        <v>6</v>
      </c>
      <c r="H317" s="48">
        <v>71.73</v>
      </c>
      <c r="I317" s="13">
        <f t="shared" si="8"/>
        <v>315</v>
      </c>
      <c r="J317" s="13">
        <f t="shared" si="9"/>
        <v>290</v>
      </c>
      <c r="K317" s="64"/>
    </row>
    <row r="318" ht="18" customHeight="1" spans="1:11">
      <c r="A318" s="54">
        <v>2023106011106</v>
      </c>
      <c r="B318" s="55" t="s">
        <v>345</v>
      </c>
      <c r="C318" s="13" t="s">
        <v>42</v>
      </c>
      <c r="D318" s="56">
        <v>14</v>
      </c>
      <c r="E318" s="48">
        <v>47.5443037974684</v>
      </c>
      <c r="F318" s="56">
        <v>4.1</v>
      </c>
      <c r="G318" s="56">
        <v>6</v>
      </c>
      <c r="H318" s="48">
        <f>SUM(D318:G318)</f>
        <v>71.6443037974684</v>
      </c>
      <c r="I318" s="13">
        <f t="shared" si="8"/>
        <v>316</v>
      </c>
      <c r="J318" s="13">
        <f t="shared" si="9"/>
        <v>296</v>
      </c>
      <c r="K318" s="64"/>
    </row>
    <row r="319" ht="18" customHeight="1" spans="1:11">
      <c r="A319" s="33">
        <v>2023106010404</v>
      </c>
      <c r="B319" s="42" t="s">
        <v>346</v>
      </c>
      <c r="C319" s="43" t="s">
        <v>20</v>
      </c>
      <c r="D319" s="35">
        <v>14</v>
      </c>
      <c r="E319" s="35">
        <v>47.5898734177215</v>
      </c>
      <c r="F319" s="35">
        <v>4</v>
      </c>
      <c r="G319" s="35">
        <v>6</v>
      </c>
      <c r="H319" s="35">
        <f>SUM(D319,E319,F319,G319)</f>
        <v>71.5898734177215</v>
      </c>
      <c r="I319" s="13">
        <f t="shared" si="8"/>
        <v>317</v>
      </c>
      <c r="J319" s="13">
        <f t="shared" si="9"/>
        <v>293</v>
      </c>
      <c r="K319" s="64"/>
    </row>
    <row r="320" ht="18" customHeight="1" spans="1:11">
      <c r="A320" s="36">
        <v>2023106010930</v>
      </c>
      <c r="B320" s="37" t="s">
        <v>347</v>
      </c>
      <c r="C320" s="37" t="s">
        <v>16</v>
      </c>
      <c r="D320" s="63">
        <v>16</v>
      </c>
      <c r="E320" s="39">
        <v>45.5620253164557</v>
      </c>
      <c r="F320" s="38">
        <v>4</v>
      </c>
      <c r="G320" s="38">
        <v>6</v>
      </c>
      <c r="H320" s="38">
        <f>D320+E320+F320+G320</f>
        <v>71.5620253164557</v>
      </c>
      <c r="I320" s="13">
        <f t="shared" si="8"/>
        <v>318</v>
      </c>
      <c r="J320" s="13">
        <f t="shared" si="9"/>
        <v>356</v>
      </c>
      <c r="K320" s="64"/>
    </row>
    <row r="321" ht="18" customHeight="1" spans="1:11">
      <c r="A321" s="62">
        <v>2023106010712</v>
      </c>
      <c r="B321" s="60" t="s">
        <v>348</v>
      </c>
      <c r="C321" s="13" t="s">
        <v>49</v>
      </c>
      <c r="D321" s="35">
        <v>14</v>
      </c>
      <c r="E321" s="35">
        <v>47.5443037974684</v>
      </c>
      <c r="F321" s="35">
        <v>4</v>
      </c>
      <c r="G321" s="35">
        <v>6</v>
      </c>
      <c r="H321" s="35">
        <f>D321+E321+F321+G321</f>
        <v>71.5443037974684</v>
      </c>
      <c r="I321" s="13">
        <f t="shared" si="8"/>
        <v>319</v>
      </c>
      <c r="J321" s="13">
        <f t="shared" si="9"/>
        <v>296</v>
      </c>
      <c r="K321" s="64"/>
    </row>
    <row r="322" ht="18" customHeight="1" spans="1:11">
      <c r="A322" s="33">
        <v>2023106011312</v>
      </c>
      <c r="B322" s="34" t="s">
        <v>349</v>
      </c>
      <c r="C322" s="13" t="s">
        <v>13</v>
      </c>
      <c r="D322" s="35">
        <v>14.4</v>
      </c>
      <c r="E322" s="35">
        <v>46.0936708860759</v>
      </c>
      <c r="F322" s="35">
        <v>4.2</v>
      </c>
      <c r="G322" s="35">
        <v>6.8</v>
      </c>
      <c r="H322" s="35">
        <f>SUM(D322:G322)</f>
        <v>71.4936708860759</v>
      </c>
      <c r="I322" s="13">
        <f t="shared" si="8"/>
        <v>320</v>
      </c>
      <c r="J322" s="13">
        <f t="shared" si="9"/>
        <v>342</v>
      </c>
      <c r="K322" s="64"/>
    </row>
    <row r="323" ht="18" customHeight="1" spans="1:11">
      <c r="A323" s="49">
        <v>2023106010521</v>
      </c>
      <c r="B323" s="73" t="s">
        <v>350</v>
      </c>
      <c r="C323" s="13" t="s">
        <v>27</v>
      </c>
      <c r="D323" s="35">
        <v>14</v>
      </c>
      <c r="E323" s="35">
        <v>46.3746835443038</v>
      </c>
      <c r="F323" s="35">
        <v>5.1</v>
      </c>
      <c r="G323" s="35">
        <v>6</v>
      </c>
      <c r="H323" s="35">
        <f>SUM(D323:G323)</f>
        <v>71.4746835443038</v>
      </c>
      <c r="I323" s="13">
        <f t="shared" ref="I323:I386" si="10">RANK(H323,$H$3:$H$498,0)</f>
        <v>321</v>
      </c>
      <c r="J323" s="13">
        <f t="shared" ref="J323:J386" si="11">RANK(E323,$E$3:$E$498,0)</f>
        <v>331</v>
      </c>
      <c r="K323" s="64"/>
    </row>
    <row r="324" ht="18" customHeight="1" spans="1:11">
      <c r="A324" s="54">
        <v>2023106011105</v>
      </c>
      <c r="B324" s="55" t="s">
        <v>351</v>
      </c>
      <c r="C324" s="13" t="s">
        <v>42</v>
      </c>
      <c r="D324" s="56">
        <v>14</v>
      </c>
      <c r="E324" s="48">
        <v>47.3772151898734</v>
      </c>
      <c r="F324" s="56">
        <v>4</v>
      </c>
      <c r="G324" s="56">
        <v>6</v>
      </c>
      <c r="H324" s="48">
        <f>SUM(D324:G324)</f>
        <v>71.3772151898734</v>
      </c>
      <c r="I324" s="13">
        <f t="shared" si="10"/>
        <v>322</v>
      </c>
      <c r="J324" s="13">
        <f t="shared" si="11"/>
        <v>301</v>
      </c>
      <c r="K324" s="64"/>
    </row>
    <row r="325" ht="18" customHeight="1" spans="1:11">
      <c r="A325" s="36">
        <v>2023106010810</v>
      </c>
      <c r="B325" s="69" t="s">
        <v>352</v>
      </c>
      <c r="C325" s="37" t="s">
        <v>51</v>
      </c>
      <c r="D325" s="35">
        <v>14.8</v>
      </c>
      <c r="E325" s="35">
        <v>46.473417721519</v>
      </c>
      <c r="F325" s="35">
        <v>4.1</v>
      </c>
      <c r="G325" s="35">
        <v>6</v>
      </c>
      <c r="H325" s="35">
        <v>71.373417721519</v>
      </c>
      <c r="I325" s="13">
        <f t="shared" si="10"/>
        <v>323</v>
      </c>
      <c r="J325" s="13">
        <f t="shared" si="11"/>
        <v>328</v>
      </c>
      <c r="K325" s="64"/>
    </row>
    <row r="326" ht="18" customHeight="1" spans="1:11">
      <c r="A326" s="62">
        <v>2023106010730</v>
      </c>
      <c r="B326" s="78" t="s">
        <v>353</v>
      </c>
      <c r="C326" s="13" t="s">
        <v>49</v>
      </c>
      <c r="D326" s="35">
        <v>14</v>
      </c>
      <c r="E326" s="35">
        <v>45.3645569620253</v>
      </c>
      <c r="F326" s="35">
        <v>5.2</v>
      </c>
      <c r="G326" s="35">
        <v>6.8</v>
      </c>
      <c r="H326" s="35">
        <f>D326+E326+F326+G326</f>
        <v>71.3645569620253</v>
      </c>
      <c r="I326" s="13">
        <f t="shared" si="10"/>
        <v>324</v>
      </c>
      <c r="J326" s="13">
        <f t="shared" si="11"/>
        <v>362</v>
      </c>
      <c r="K326" s="64"/>
    </row>
    <row r="327" ht="18" customHeight="1" spans="1:11">
      <c r="A327" s="33">
        <v>2023106011303</v>
      </c>
      <c r="B327" s="34" t="s">
        <v>354</v>
      </c>
      <c r="C327" s="13" t="s">
        <v>13</v>
      </c>
      <c r="D327" s="35">
        <v>15.6</v>
      </c>
      <c r="E327" s="79">
        <v>45.6303797468354</v>
      </c>
      <c r="F327" s="35">
        <v>4.1</v>
      </c>
      <c r="G327" s="35">
        <v>6</v>
      </c>
      <c r="H327" s="35">
        <f>SUM(D327:G327)</f>
        <v>71.3303797468354</v>
      </c>
      <c r="I327" s="13">
        <f t="shared" si="10"/>
        <v>325</v>
      </c>
      <c r="J327" s="13">
        <f t="shared" si="11"/>
        <v>352</v>
      </c>
      <c r="K327" s="64"/>
    </row>
    <row r="328" ht="18" customHeight="1" spans="1:11">
      <c r="A328" s="36">
        <v>2023106010813</v>
      </c>
      <c r="B328" s="37" t="s">
        <v>355</v>
      </c>
      <c r="C328" s="37" t="s">
        <v>51</v>
      </c>
      <c r="D328" s="35">
        <v>14</v>
      </c>
      <c r="E328" s="35">
        <v>46.6177215189873</v>
      </c>
      <c r="F328" s="35">
        <v>4.7</v>
      </c>
      <c r="G328" s="35">
        <v>6</v>
      </c>
      <c r="H328" s="35">
        <v>71.3177215189873</v>
      </c>
      <c r="I328" s="13">
        <f t="shared" si="10"/>
        <v>326</v>
      </c>
      <c r="J328" s="13">
        <f t="shared" si="11"/>
        <v>325</v>
      </c>
      <c r="K328" s="64"/>
    </row>
    <row r="329" ht="18" customHeight="1" spans="1:11">
      <c r="A329" s="44">
        <v>2023106010215</v>
      </c>
      <c r="B329" s="67" t="s">
        <v>356</v>
      </c>
      <c r="C329" s="46" t="s">
        <v>25</v>
      </c>
      <c r="D329" s="35">
        <v>14</v>
      </c>
      <c r="E329" s="47">
        <v>47.29</v>
      </c>
      <c r="F329" s="48">
        <v>4</v>
      </c>
      <c r="G329" s="48">
        <v>6</v>
      </c>
      <c r="H329" s="48">
        <v>71.29</v>
      </c>
      <c r="I329" s="13">
        <f t="shared" si="10"/>
        <v>327</v>
      </c>
      <c r="J329" s="13">
        <f t="shared" si="11"/>
        <v>305</v>
      </c>
      <c r="K329" s="64"/>
    </row>
    <row r="330" ht="18" customHeight="1" spans="1:11">
      <c r="A330" s="49">
        <v>2023106010504</v>
      </c>
      <c r="B330" s="73" t="s">
        <v>357</v>
      </c>
      <c r="C330" s="13" t="s">
        <v>27</v>
      </c>
      <c r="D330" s="35">
        <v>14.4</v>
      </c>
      <c r="E330" s="35">
        <v>45.6303797468354</v>
      </c>
      <c r="F330" s="35">
        <v>4</v>
      </c>
      <c r="G330" s="35">
        <v>7.2</v>
      </c>
      <c r="H330" s="35">
        <f>SUM(D330:G330)</f>
        <v>71.2303797468354</v>
      </c>
      <c r="I330" s="13">
        <f t="shared" si="10"/>
        <v>328</v>
      </c>
      <c r="J330" s="13">
        <f t="shared" si="11"/>
        <v>352</v>
      </c>
      <c r="K330" s="64"/>
    </row>
    <row r="331" ht="18" customHeight="1" spans="1:11">
      <c r="A331" s="33">
        <v>2023106010436</v>
      </c>
      <c r="B331" s="42" t="s">
        <v>358</v>
      </c>
      <c r="C331" s="43" t="s">
        <v>20</v>
      </c>
      <c r="D331" s="35">
        <v>14</v>
      </c>
      <c r="E331" s="35">
        <v>47.179746835443</v>
      </c>
      <c r="F331" s="35">
        <v>4</v>
      </c>
      <c r="G331" s="35">
        <v>6</v>
      </c>
      <c r="H331" s="35">
        <f>SUM(D331,E331,F331,G331)</f>
        <v>71.179746835443</v>
      </c>
      <c r="I331" s="13">
        <f t="shared" si="10"/>
        <v>329</v>
      </c>
      <c r="J331" s="13">
        <f t="shared" si="11"/>
        <v>308</v>
      </c>
      <c r="K331" s="64"/>
    </row>
    <row r="332" ht="18" customHeight="1" spans="1:11">
      <c r="A332" s="54">
        <v>2023106011117</v>
      </c>
      <c r="B332" s="55" t="s">
        <v>359</v>
      </c>
      <c r="C332" s="13" t="s">
        <v>42</v>
      </c>
      <c r="D332" s="56">
        <v>14</v>
      </c>
      <c r="E332" s="48">
        <v>47.179746835443</v>
      </c>
      <c r="F332" s="56">
        <v>4</v>
      </c>
      <c r="G332" s="56">
        <v>6</v>
      </c>
      <c r="H332" s="48">
        <f>SUM(D332:G332)</f>
        <v>71.179746835443</v>
      </c>
      <c r="I332" s="13">
        <f t="shared" si="10"/>
        <v>329</v>
      </c>
      <c r="J332" s="13">
        <f t="shared" si="11"/>
        <v>308</v>
      </c>
      <c r="K332" s="64"/>
    </row>
    <row r="333" ht="18" customHeight="1" spans="1:11">
      <c r="A333" s="33">
        <v>2023106010128</v>
      </c>
      <c r="B333" s="67" t="s">
        <v>360</v>
      </c>
      <c r="C333" s="13" t="s">
        <v>30</v>
      </c>
      <c r="D333" s="35">
        <v>15.28</v>
      </c>
      <c r="E333" s="35">
        <v>45.0835443037975</v>
      </c>
      <c r="F333" s="35">
        <v>4</v>
      </c>
      <c r="G333" s="35">
        <v>6.8</v>
      </c>
      <c r="H333" s="35">
        <f>D333+E333+F333+G333</f>
        <v>71.1635443037975</v>
      </c>
      <c r="I333" s="13">
        <f t="shared" si="10"/>
        <v>331</v>
      </c>
      <c r="J333" s="13">
        <f t="shared" si="11"/>
        <v>371</v>
      </c>
      <c r="K333" s="20"/>
    </row>
    <row r="334" ht="18" customHeight="1" spans="1:11">
      <c r="A334" s="57">
        <v>2023106010614</v>
      </c>
      <c r="B334" s="13" t="s">
        <v>361</v>
      </c>
      <c r="C334" s="13" t="s">
        <v>45</v>
      </c>
      <c r="D334" s="35">
        <v>15</v>
      </c>
      <c r="E334" s="58">
        <v>46.1164556962025</v>
      </c>
      <c r="F334" s="35">
        <v>4</v>
      </c>
      <c r="G334" s="35">
        <v>6</v>
      </c>
      <c r="H334" s="35">
        <f>D334+E334+F334+G334</f>
        <v>71.1164556962025</v>
      </c>
      <c r="I334" s="13">
        <f t="shared" si="10"/>
        <v>332</v>
      </c>
      <c r="J334" s="13">
        <f t="shared" si="11"/>
        <v>341</v>
      </c>
      <c r="K334" s="64"/>
    </row>
    <row r="335" ht="18" customHeight="1" spans="1:11">
      <c r="A335" s="33">
        <v>2023106010116</v>
      </c>
      <c r="B335" s="67" t="s">
        <v>362</v>
      </c>
      <c r="C335" s="13" t="s">
        <v>30</v>
      </c>
      <c r="D335" s="35">
        <v>14.88</v>
      </c>
      <c r="E335" s="72">
        <v>43.8835443037975</v>
      </c>
      <c r="F335" s="35">
        <v>5.5</v>
      </c>
      <c r="G335" s="35">
        <v>6.8</v>
      </c>
      <c r="H335" s="35">
        <f>D335+E335+F335+G335</f>
        <v>71.0635443037975</v>
      </c>
      <c r="I335" s="13">
        <f t="shared" si="10"/>
        <v>333</v>
      </c>
      <c r="J335" s="13">
        <f t="shared" si="11"/>
        <v>393</v>
      </c>
      <c r="K335" s="20"/>
    </row>
    <row r="336" ht="18" customHeight="1" spans="1:11">
      <c r="A336" s="49">
        <v>2023106010308</v>
      </c>
      <c r="B336" s="70" t="s">
        <v>363</v>
      </c>
      <c r="C336" s="13" t="s">
        <v>57</v>
      </c>
      <c r="D336" s="35">
        <v>14</v>
      </c>
      <c r="E336" s="35">
        <v>47.0506329113924</v>
      </c>
      <c r="F336" s="35">
        <v>4</v>
      </c>
      <c r="G336" s="35">
        <v>6</v>
      </c>
      <c r="H336" s="35">
        <f>G336+F336+E336+D336</f>
        <v>71.0506329113924</v>
      </c>
      <c r="I336" s="13">
        <f t="shared" si="10"/>
        <v>334</v>
      </c>
      <c r="J336" s="13">
        <f t="shared" si="11"/>
        <v>311</v>
      </c>
      <c r="K336" s="64"/>
    </row>
    <row r="337" ht="18" customHeight="1" spans="1:11">
      <c r="A337" s="33">
        <v>2023106011307</v>
      </c>
      <c r="B337" s="34" t="s">
        <v>364</v>
      </c>
      <c r="C337" s="13" t="s">
        <v>13</v>
      </c>
      <c r="D337" s="35">
        <v>14</v>
      </c>
      <c r="E337" s="35">
        <v>46.4506329113924</v>
      </c>
      <c r="F337" s="35">
        <v>4.6</v>
      </c>
      <c r="G337" s="35">
        <v>6</v>
      </c>
      <c r="H337" s="35">
        <f>SUM(D337:G337)</f>
        <v>71.0506329113924</v>
      </c>
      <c r="I337" s="13">
        <f t="shared" si="10"/>
        <v>334</v>
      </c>
      <c r="J337" s="13">
        <f t="shared" si="11"/>
        <v>330</v>
      </c>
      <c r="K337" s="64"/>
    </row>
    <row r="338" ht="18" customHeight="1" spans="1:11">
      <c r="A338" s="33">
        <v>2023106010103</v>
      </c>
      <c r="B338" s="34" t="s">
        <v>365</v>
      </c>
      <c r="C338" s="13" t="s">
        <v>30</v>
      </c>
      <c r="D338" s="35">
        <v>14.24</v>
      </c>
      <c r="E338" s="35">
        <v>45.3037974683544</v>
      </c>
      <c r="F338" s="35">
        <v>4.7</v>
      </c>
      <c r="G338" s="35">
        <v>6.8</v>
      </c>
      <c r="H338" s="35">
        <f>D338+E338+F338+G338</f>
        <v>71.0437974683544</v>
      </c>
      <c r="I338" s="13">
        <f t="shared" si="10"/>
        <v>336</v>
      </c>
      <c r="J338" s="13">
        <f t="shared" si="11"/>
        <v>365</v>
      </c>
      <c r="K338" s="20"/>
    </row>
    <row r="339" ht="18" customHeight="1" spans="1:11">
      <c r="A339" s="57">
        <v>2023106010611</v>
      </c>
      <c r="B339" s="65" t="s">
        <v>366</v>
      </c>
      <c r="C339" s="13" t="s">
        <v>45</v>
      </c>
      <c r="D339" s="35">
        <v>14.2</v>
      </c>
      <c r="E339" s="58">
        <v>46.8303797468354</v>
      </c>
      <c r="F339" s="35">
        <v>4</v>
      </c>
      <c r="G339" s="35">
        <v>6</v>
      </c>
      <c r="H339" s="35">
        <f>D339+E339+F339+G339</f>
        <v>71.0303797468354</v>
      </c>
      <c r="I339" s="13">
        <f t="shared" si="10"/>
        <v>337</v>
      </c>
      <c r="J339" s="13">
        <f t="shared" si="11"/>
        <v>317</v>
      </c>
      <c r="K339" s="64"/>
    </row>
    <row r="340" ht="18" customHeight="1" spans="1:11">
      <c r="A340" s="44">
        <v>2023106010210</v>
      </c>
      <c r="B340" s="45" t="s">
        <v>367</v>
      </c>
      <c r="C340" s="46" t="s">
        <v>25</v>
      </c>
      <c r="D340" s="35">
        <v>14</v>
      </c>
      <c r="E340" s="47">
        <v>47</v>
      </c>
      <c r="F340" s="48">
        <v>4</v>
      </c>
      <c r="G340" s="48">
        <v>6</v>
      </c>
      <c r="H340" s="48">
        <v>71</v>
      </c>
      <c r="I340" s="13">
        <f t="shared" si="10"/>
        <v>338</v>
      </c>
      <c r="J340" s="13">
        <f t="shared" si="11"/>
        <v>313</v>
      </c>
      <c r="K340" s="64"/>
    </row>
    <row r="341" ht="18" customHeight="1" spans="1:11">
      <c r="A341" s="66">
        <v>2023106010908</v>
      </c>
      <c r="B341" s="37" t="s">
        <v>368</v>
      </c>
      <c r="C341" s="37" t="s">
        <v>16</v>
      </c>
      <c r="D341" s="63">
        <v>14</v>
      </c>
      <c r="E341" s="39">
        <v>46.9822784810127</v>
      </c>
      <c r="F341" s="38">
        <v>4</v>
      </c>
      <c r="G341" s="38">
        <v>6</v>
      </c>
      <c r="H341" s="38">
        <f>D341+E341+F341+G341</f>
        <v>70.9822784810127</v>
      </c>
      <c r="I341" s="13">
        <f t="shared" si="10"/>
        <v>339</v>
      </c>
      <c r="J341" s="13">
        <f t="shared" si="11"/>
        <v>314</v>
      </c>
      <c r="K341" s="64"/>
    </row>
    <row r="342" ht="18" customHeight="1" spans="1:11">
      <c r="A342" s="57">
        <v>2023106010601</v>
      </c>
      <c r="B342" s="13" t="s">
        <v>369</v>
      </c>
      <c r="C342" s="13" t="s">
        <v>45</v>
      </c>
      <c r="D342" s="35">
        <v>14.2</v>
      </c>
      <c r="E342" s="58">
        <v>46.1696202531646</v>
      </c>
      <c r="F342" s="35">
        <v>4.6</v>
      </c>
      <c r="G342" s="35">
        <v>6</v>
      </c>
      <c r="H342" s="35">
        <f>D342+E342+F342+G342</f>
        <v>70.9696202531646</v>
      </c>
      <c r="I342" s="13">
        <f t="shared" si="10"/>
        <v>340</v>
      </c>
      <c r="J342" s="13">
        <f t="shared" si="11"/>
        <v>340</v>
      </c>
      <c r="K342" s="64"/>
    </row>
    <row r="343" ht="18" customHeight="1" spans="1:11">
      <c r="A343" s="36">
        <v>2023106010801</v>
      </c>
      <c r="B343" s="69" t="s">
        <v>370</v>
      </c>
      <c r="C343" s="37" t="s">
        <v>51</v>
      </c>
      <c r="D343" s="35">
        <v>14</v>
      </c>
      <c r="E343" s="35">
        <v>46.9291139240506</v>
      </c>
      <c r="F343" s="35">
        <v>4</v>
      </c>
      <c r="G343" s="35">
        <v>6</v>
      </c>
      <c r="H343" s="35">
        <v>70.9291139240506</v>
      </c>
      <c r="I343" s="13">
        <f t="shared" si="10"/>
        <v>341</v>
      </c>
      <c r="J343" s="13">
        <f t="shared" si="11"/>
        <v>315</v>
      </c>
      <c r="K343" s="64"/>
    </row>
    <row r="344" ht="18" customHeight="1" spans="1:11">
      <c r="A344" s="62">
        <v>2023106010705</v>
      </c>
      <c r="B344" s="60" t="s">
        <v>371</v>
      </c>
      <c r="C344" s="13" t="s">
        <v>49</v>
      </c>
      <c r="D344" s="35">
        <v>14.8</v>
      </c>
      <c r="E344" s="35">
        <v>45.5240506329114</v>
      </c>
      <c r="F344" s="35">
        <v>4.5</v>
      </c>
      <c r="G344" s="35">
        <v>6</v>
      </c>
      <c r="H344" s="35">
        <f>D344+E344+F344+G344</f>
        <v>70.8240506329114</v>
      </c>
      <c r="I344" s="13">
        <f t="shared" si="10"/>
        <v>342</v>
      </c>
      <c r="J344" s="13">
        <f t="shared" si="11"/>
        <v>359</v>
      </c>
      <c r="K344" s="64"/>
    </row>
    <row r="345" ht="18" customHeight="1" spans="1:11">
      <c r="A345" s="54">
        <v>2023106011116</v>
      </c>
      <c r="B345" s="55" t="s">
        <v>372</v>
      </c>
      <c r="C345" s="13" t="s">
        <v>42</v>
      </c>
      <c r="D345" s="56">
        <v>14</v>
      </c>
      <c r="E345" s="48">
        <v>46.8075949367089</v>
      </c>
      <c r="F345" s="56">
        <v>4</v>
      </c>
      <c r="G345" s="56">
        <v>6</v>
      </c>
      <c r="H345" s="48">
        <f>SUM(D345:G345)</f>
        <v>70.8075949367089</v>
      </c>
      <c r="I345" s="13">
        <f t="shared" si="10"/>
        <v>343</v>
      </c>
      <c r="J345" s="13">
        <f t="shared" si="11"/>
        <v>319</v>
      </c>
      <c r="K345" s="64"/>
    </row>
    <row r="346" ht="18" customHeight="1" spans="1:11">
      <c r="A346" s="49">
        <v>2023106010514</v>
      </c>
      <c r="B346" s="73" t="s">
        <v>373</v>
      </c>
      <c r="C346" s="13" t="s">
        <v>27</v>
      </c>
      <c r="D346" s="35">
        <v>14.2</v>
      </c>
      <c r="E346" s="72">
        <v>44.8936708860759</v>
      </c>
      <c r="F346" s="35">
        <v>4.6</v>
      </c>
      <c r="G346" s="35">
        <v>7.1</v>
      </c>
      <c r="H346" s="35">
        <f>SUM(D346:G346)</f>
        <v>70.7936708860759</v>
      </c>
      <c r="I346" s="13">
        <f t="shared" si="10"/>
        <v>344</v>
      </c>
      <c r="J346" s="13">
        <f t="shared" si="11"/>
        <v>377</v>
      </c>
      <c r="K346" s="64"/>
    </row>
    <row r="347" ht="18" customHeight="1" spans="1:11">
      <c r="A347" s="51">
        <v>2023106011013</v>
      </c>
      <c r="B347" s="70" t="s">
        <v>374</v>
      </c>
      <c r="C347" s="53" t="s">
        <v>33</v>
      </c>
      <c r="D347" s="35">
        <v>14.8</v>
      </c>
      <c r="E347" s="35">
        <v>45.9873417721519</v>
      </c>
      <c r="F347" s="35">
        <v>4</v>
      </c>
      <c r="G347" s="35">
        <v>6</v>
      </c>
      <c r="H347" s="35">
        <v>70.7873417721519</v>
      </c>
      <c r="I347" s="13">
        <f t="shared" si="10"/>
        <v>345</v>
      </c>
      <c r="J347" s="13">
        <f t="shared" si="11"/>
        <v>347</v>
      </c>
      <c r="K347" s="64"/>
    </row>
    <row r="348" ht="18" customHeight="1" spans="1:11">
      <c r="A348" s="40">
        <v>2023106011212</v>
      </c>
      <c r="B348" s="41" t="s">
        <v>375</v>
      </c>
      <c r="C348" s="13" t="s">
        <v>18</v>
      </c>
      <c r="D348" s="35">
        <v>14</v>
      </c>
      <c r="E348" s="35">
        <v>46.7544303797468</v>
      </c>
      <c r="F348" s="35">
        <v>4</v>
      </c>
      <c r="G348" s="35">
        <v>6</v>
      </c>
      <c r="H348" s="35">
        <f>D348+E348+F348+G348</f>
        <v>70.7544303797468</v>
      </c>
      <c r="I348" s="13">
        <f t="shared" si="10"/>
        <v>346</v>
      </c>
      <c r="J348" s="13">
        <f t="shared" si="11"/>
        <v>321</v>
      </c>
      <c r="K348" s="64"/>
    </row>
    <row r="349" ht="18" customHeight="1" spans="1:11">
      <c r="A349" s="57">
        <v>2023106010621</v>
      </c>
      <c r="B349" s="13" t="s">
        <v>376</v>
      </c>
      <c r="C349" s="13" t="s">
        <v>45</v>
      </c>
      <c r="D349" s="35">
        <v>14</v>
      </c>
      <c r="E349" s="58">
        <v>46.0405063291139</v>
      </c>
      <c r="F349" s="35">
        <v>4.7</v>
      </c>
      <c r="G349" s="35">
        <v>6</v>
      </c>
      <c r="H349" s="35">
        <f>D349+E349+F349+G349</f>
        <v>70.7405063291139</v>
      </c>
      <c r="I349" s="13">
        <f t="shared" si="10"/>
        <v>347</v>
      </c>
      <c r="J349" s="13">
        <f t="shared" si="11"/>
        <v>345</v>
      </c>
      <c r="K349" s="64"/>
    </row>
    <row r="350" ht="18" customHeight="1" spans="1:11">
      <c r="A350" s="33">
        <v>2022101010435</v>
      </c>
      <c r="B350" s="68" t="s">
        <v>377</v>
      </c>
      <c r="C350" s="43" t="s">
        <v>20</v>
      </c>
      <c r="D350" s="35">
        <v>14</v>
      </c>
      <c r="E350" s="35">
        <v>46.7240506329114</v>
      </c>
      <c r="F350" s="35">
        <v>4</v>
      </c>
      <c r="G350" s="35">
        <v>6</v>
      </c>
      <c r="H350" s="35">
        <f>SUM(D350,E350,F350,G350)</f>
        <v>70.7240506329114</v>
      </c>
      <c r="I350" s="13">
        <f t="shared" si="10"/>
        <v>348</v>
      </c>
      <c r="J350" s="13">
        <f t="shared" si="11"/>
        <v>322</v>
      </c>
      <c r="K350" s="64"/>
    </row>
    <row r="351" ht="18" customHeight="1" spans="1:11">
      <c r="A351" s="36">
        <v>2023106010815</v>
      </c>
      <c r="B351" s="69" t="s">
        <v>378</v>
      </c>
      <c r="C351" s="37" t="s">
        <v>51</v>
      </c>
      <c r="D351" s="35">
        <v>14.4</v>
      </c>
      <c r="E351" s="48">
        <v>45.5924050632911</v>
      </c>
      <c r="F351" s="35">
        <v>4.7</v>
      </c>
      <c r="G351" s="35">
        <v>6</v>
      </c>
      <c r="H351" s="35">
        <v>70.6924050632911</v>
      </c>
      <c r="I351" s="13">
        <f t="shared" si="10"/>
        <v>349</v>
      </c>
      <c r="J351" s="13">
        <f t="shared" si="11"/>
        <v>355</v>
      </c>
      <c r="K351" s="64"/>
    </row>
    <row r="352" ht="18" customHeight="1" spans="1:11">
      <c r="A352" s="51">
        <v>2023106011010</v>
      </c>
      <c r="B352" s="70" t="s">
        <v>379</v>
      </c>
      <c r="C352" s="53" t="s">
        <v>33</v>
      </c>
      <c r="D352" s="35">
        <v>14</v>
      </c>
      <c r="E352" s="35">
        <v>46.6556962025316</v>
      </c>
      <c r="F352" s="35">
        <v>4</v>
      </c>
      <c r="G352" s="35">
        <v>6</v>
      </c>
      <c r="H352" s="35">
        <v>70.6556962025316</v>
      </c>
      <c r="I352" s="13">
        <f t="shared" si="10"/>
        <v>350</v>
      </c>
      <c r="J352" s="13">
        <f t="shared" si="11"/>
        <v>324</v>
      </c>
      <c r="K352" s="64"/>
    </row>
    <row r="353" ht="18" customHeight="1" spans="1:11">
      <c r="A353" s="33">
        <v>2023106010106</v>
      </c>
      <c r="B353" s="67" t="s">
        <v>380</v>
      </c>
      <c r="C353" s="13" t="s">
        <v>30</v>
      </c>
      <c r="D353" s="35">
        <v>14.24</v>
      </c>
      <c r="E353" s="35">
        <v>46.2835443037975</v>
      </c>
      <c r="F353" s="35">
        <v>4.1</v>
      </c>
      <c r="G353" s="35">
        <v>6</v>
      </c>
      <c r="H353" s="35">
        <f>D353+E353+F353+G353</f>
        <v>70.6235443037975</v>
      </c>
      <c r="I353" s="13">
        <f t="shared" si="10"/>
        <v>351</v>
      </c>
      <c r="J353" s="13">
        <f t="shared" si="11"/>
        <v>333</v>
      </c>
      <c r="K353" s="20"/>
    </row>
    <row r="354" ht="18" customHeight="1" spans="1:11">
      <c r="A354" s="51">
        <v>2023106011011</v>
      </c>
      <c r="B354" s="52" t="s">
        <v>381</v>
      </c>
      <c r="C354" s="53" t="s">
        <v>33</v>
      </c>
      <c r="D354" s="35">
        <v>14</v>
      </c>
      <c r="E354" s="35">
        <v>46.5645569620253</v>
      </c>
      <c r="F354" s="35">
        <v>4</v>
      </c>
      <c r="G354" s="35">
        <v>6</v>
      </c>
      <c r="H354" s="35">
        <v>70.5645569620253</v>
      </c>
      <c r="I354" s="13">
        <f t="shared" si="10"/>
        <v>352</v>
      </c>
      <c r="J354" s="13">
        <f t="shared" si="11"/>
        <v>327</v>
      </c>
      <c r="K354" s="64"/>
    </row>
    <row r="355" ht="18" customHeight="1" spans="1:11">
      <c r="A355" s="33">
        <v>2023106010105</v>
      </c>
      <c r="B355" s="67" t="s">
        <v>382</v>
      </c>
      <c r="C355" s="13" t="s">
        <v>30</v>
      </c>
      <c r="D355" s="35">
        <v>14.24</v>
      </c>
      <c r="E355" s="35">
        <v>45.3189873417722</v>
      </c>
      <c r="F355" s="35">
        <v>4.1</v>
      </c>
      <c r="G355" s="35">
        <v>6.8</v>
      </c>
      <c r="H355" s="35">
        <f>D355+E355+F355+G355</f>
        <v>70.4589873417722</v>
      </c>
      <c r="I355" s="13">
        <f t="shared" si="10"/>
        <v>353</v>
      </c>
      <c r="J355" s="13">
        <f t="shared" si="11"/>
        <v>364</v>
      </c>
      <c r="K355" s="20"/>
    </row>
    <row r="356" ht="18" customHeight="1" spans="1:11">
      <c r="A356" s="62">
        <v>2023106010722</v>
      </c>
      <c r="B356" s="78" t="s">
        <v>383</v>
      </c>
      <c r="C356" s="13" t="s">
        <v>49</v>
      </c>
      <c r="D356" s="35">
        <v>14</v>
      </c>
      <c r="E356" s="35">
        <v>45.3949367088608</v>
      </c>
      <c r="F356" s="35">
        <v>4.2</v>
      </c>
      <c r="G356" s="35">
        <v>6.8</v>
      </c>
      <c r="H356" s="35">
        <f>D356+E356+F356+G356</f>
        <v>70.3949367088608</v>
      </c>
      <c r="I356" s="13">
        <f t="shared" si="10"/>
        <v>354</v>
      </c>
      <c r="J356" s="13">
        <f t="shared" si="11"/>
        <v>361</v>
      </c>
      <c r="K356" s="64"/>
    </row>
    <row r="357" ht="18" customHeight="1" spans="1:11">
      <c r="A357" s="51">
        <v>2023106011014</v>
      </c>
      <c r="B357" s="52" t="s">
        <v>384</v>
      </c>
      <c r="C357" s="53" t="s">
        <v>33</v>
      </c>
      <c r="D357" s="35">
        <v>14</v>
      </c>
      <c r="E357" s="35">
        <v>46.3594936708861</v>
      </c>
      <c r="F357" s="35">
        <v>4</v>
      </c>
      <c r="G357" s="35">
        <v>6</v>
      </c>
      <c r="H357" s="35">
        <v>70.3594936708861</v>
      </c>
      <c r="I357" s="13">
        <f t="shared" si="10"/>
        <v>355</v>
      </c>
      <c r="J357" s="13">
        <f t="shared" si="11"/>
        <v>332</v>
      </c>
      <c r="K357" s="64"/>
    </row>
    <row r="358" ht="18" customHeight="1" spans="1:11">
      <c r="A358" s="51">
        <v>2023106011021</v>
      </c>
      <c r="B358" s="70" t="s">
        <v>385</v>
      </c>
      <c r="C358" s="53" t="s">
        <v>33</v>
      </c>
      <c r="D358" s="35">
        <v>19</v>
      </c>
      <c r="E358" s="72">
        <v>40.5341772151899</v>
      </c>
      <c r="F358" s="35">
        <v>4</v>
      </c>
      <c r="G358" s="35">
        <v>6.8</v>
      </c>
      <c r="H358" s="35">
        <v>70.3341772151899</v>
      </c>
      <c r="I358" s="13">
        <f t="shared" si="10"/>
        <v>356</v>
      </c>
      <c r="J358" s="13">
        <f t="shared" si="11"/>
        <v>458</v>
      </c>
      <c r="K358" s="64"/>
    </row>
    <row r="359" ht="18" customHeight="1" spans="1:11">
      <c r="A359" s="33">
        <v>2023106011315</v>
      </c>
      <c r="B359" s="34" t="s">
        <v>386</v>
      </c>
      <c r="C359" s="13" t="s">
        <v>13</v>
      </c>
      <c r="D359" s="35">
        <v>14.8</v>
      </c>
      <c r="E359" s="35">
        <v>46.2759493670886</v>
      </c>
      <c r="F359" s="35">
        <v>5.45</v>
      </c>
      <c r="G359" s="35">
        <v>3.8</v>
      </c>
      <c r="H359" s="35">
        <f>SUM(D359:G359)</f>
        <v>70.3259493670886</v>
      </c>
      <c r="I359" s="13">
        <f t="shared" si="10"/>
        <v>357</v>
      </c>
      <c r="J359" s="13">
        <f t="shared" si="11"/>
        <v>335</v>
      </c>
      <c r="K359" s="64"/>
    </row>
    <row r="360" ht="18" customHeight="1" spans="1:11">
      <c r="A360" s="44">
        <v>2023106010234</v>
      </c>
      <c r="B360" s="67" t="s">
        <v>387</v>
      </c>
      <c r="C360" s="46" t="s">
        <v>25</v>
      </c>
      <c r="D360" s="35">
        <v>16.8</v>
      </c>
      <c r="E360" s="77">
        <v>43.52</v>
      </c>
      <c r="F360" s="48">
        <v>4</v>
      </c>
      <c r="G360" s="48">
        <v>6</v>
      </c>
      <c r="H360" s="48">
        <v>70.32</v>
      </c>
      <c r="I360" s="13">
        <f t="shared" si="10"/>
        <v>358</v>
      </c>
      <c r="J360" s="13">
        <f t="shared" si="11"/>
        <v>404</v>
      </c>
      <c r="K360" s="64"/>
    </row>
    <row r="361" ht="18" customHeight="1" spans="1:11">
      <c r="A361" s="57">
        <v>2023106010635</v>
      </c>
      <c r="B361" s="65" t="s">
        <v>388</v>
      </c>
      <c r="C361" s="13" t="s">
        <v>45</v>
      </c>
      <c r="D361" s="35">
        <v>15.2</v>
      </c>
      <c r="E361" s="71">
        <v>43.0708860759494</v>
      </c>
      <c r="F361" s="35">
        <v>5</v>
      </c>
      <c r="G361" s="35">
        <v>7</v>
      </c>
      <c r="H361" s="35">
        <f>D361+E361+F361+G361</f>
        <v>70.2708860759494</v>
      </c>
      <c r="I361" s="13">
        <f t="shared" si="10"/>
        <v>359</v>
      </c>
      <c r="J361" s="13">
        <f t="shared" si="11"/>
        <v>417</v>
      </c>
      <c r="K361" s="64"/>
    </row>
    <row r="362" ht="18" customHeight="1" spans="1:11">
      <c r="A362" s="36">
        <v>2022101010319</v>
      </c>
      <c r="B362" s="37" t="s">
        <v>389</v>
      </c>
      <c r="C362" s="37" t="s">
        <v>16</v>
      </c>
      <c r="D362" s="63">
        <v>14</v>
      </c>
      <c r="E362" s="39">
        <v>46.2683544303798</v>
      </c>
      <c r="F362" s="38">
        <v>4</v>
      </c>
      <c r="G362" s="38">
        <v>6</v>
      </c>
      <c r="H362" s="38">
        <f>D362+E362+F362+G362</f>
        <v>70.2683544303798</v>
      </c>
      <c r="I362" s="13">
        <f t="shared" si="10"/>
        <v>360</v>
      </c>
      <c r="J362" s="13">
        <f t="shared" si="11"/>
        <v>336</v>
      </c>
      <c r="K362" s="64"/>
    </row>
    <row r="363" ht="18" customHeight="1" spans="1:11">
      <c r="A363" s="33">
        <v>2023106010118</v>
      </c>
      <c r="B363" s="34" t="s">
        <v>390</v>
      </c>
      <c r="C363" s="13" t="s">
        <v>30</v>
      </c>
      <c r="D363" s="35">
        <v>14.88</v>
      </c>
      <c r="E363" s="35">
        <v>48.1518987341772</v>
      </c>
      <c r="F363" s="35">
        <v>4.2</v>
      </c>
      <c r="G363" s="35">
        <v>3</v>
      </c>
      <c r="H363" s="35">
        <f>D363+E363+F363+G363</f>
        <v>70.2318987341772</v>
      </c>
      <c r="I363" s="13">
        <f t="shared" si="10"/>
        <v>361</v>
      </c>
      <c r="J363" s="13">
        <f t="shared" si="11"/>
        <v>273</v>
      </c>
      <c r="K363" s="20"/>
    </row>
    <row r="364" ht="18" customHeight="1" spans="1:11">
      <c r="A364" s="49">
        <v>2023106010316</v>
      </c>
      <c r="B364" s="61" t="s">
        <v>391</v>
      </c>
      <c r="C364" s="13" t="s">
        <v>57</v>
      </c>
      <c r="D364" s="35">
        <v>14</v>
      </c>
      <c r="E364" s="35">
        <v>46.1924050632911</v>
      </c>
      <c r="F364" s="35">
        <v>4</v>
      </c>
      <c r="G364" s="35">
        <v>6</v>
      </c>
      <c r="H364" s="35">
        <f>G364+F364+E364+D364</f>
        <v>70.1924050632911</v>
      </c>
      <c r="I364" s="13">
        <f t="shared" si="10"/>
        <v>362</v>
      </c>
      <c r="J364" s="13">
        <f t="shared" si="11"/>
        <v>338</v>
      </c>
      <c r="K364" s="64"/>
    </row>
    <row r="365" ht="18" customHeight="1" spans="1:11">
      <c r="A365" s="62">
        <v>2023106010709</v>
      </c>
      <c r="B365" s="78" t="s">
        <v>392</v>
      </c>
      <c r="C365" s="13" t="s">
        <v>49</v>
      </c>
      <c r="D365" s="35">
        <v>14.8</v>
      </c>
      <c r="E365" s="35">
        <v>45.3569620253165</v>
      </c>
      <c r="F365" s="35">
        <v>4</v>
      </c>
      <c r="G365" s="35">
        <v>6</v>
      </c>
      <c r="H365" s="35">
        <f>D365+E365+F365+G365</f>
        <v>70.1569620253165</v>
      </c>
      <c r="I365" s="13">
        <f t="shared" si="10"/>
        <v>363</v>
      </c>
      <c r="J365" s="13">
        <f t="shared" si="11"/>
        <v>363</v>
      </c>
      <c r="K365" s="64"/>
    </row>
    <row r="366" ht="18" customHeight="1" spans="1:11">
      <c r="A366" s="51">
        <v>2023106011012</v>
      </c>
      <c r="B366" s="52" t="s">
        <v>393</v>
      </c>
      <c r="C366" s="53" t="s">
        <v>33</v>
      </c>
      <c r="D366" s="35">
        <v>14</v>
      </c>
      <c r="E366" s="35">
        <v>46.0860759493671</v>
      </c>
      <c r="F366" s="35">
        <v>4</v>
      </c>
      <c r="G366" s="35">
        <v>6</v>
      </c>
      <c r="H366" s="35">
        <v>70.0860759493671</v>
      </c>
      <c r="I366" s="13">
        <f t="shared" si="10"/>
        <v>364</v>
      </c>
      <c r="J366" s="13">
        <f t="shared" si="11"/>
        <v>343</v>
      </c>
      <c r="K366" s="64"/>
    </row>
    <row r="367" ht="18" customHeight="1" spans="1:11">
      <c r="A367" s="33">
        <v>2023106010110</v>
      </c>
      <c r="B367" s="67" t="s">
        <v>394</v>
      </c>
      <c r="C367" s="13" t="s">
        <v>30</v>
      </c>
      <c r="D367" s="35">
        <v>14</v>
      </c>
      <c r="E367" s="35">
        <v>46.0556962025316</v>
      </c>
      <c r="F367" s="35">
        <v>4</v>
      </c>
      <c r="G367" s="35">
        <v>6</v>
      </c>
      <c r="H367" s="35">
        <f>D367+E367+F367+G367</f>
        <v>70.0556962025316</v>
      </c>
      <c r="I367" s="13">
        <f t="shared" si="10"/>
        <v>365</v>
      </c>
      <c r="J367" s="13">
        <f t="shared" si="11"/>
        <v>344</v>
      </c>
      <c r="K367" s="20"/>
    </row>
    <row r="368" ht="18" customHeight="1" spans="1:11">
      <c r="A368" s="49">
        <v>2023106010515</v>
      </c>
      <c r="B368" s="73" t="s">
        <v>395</v>
      </c>
      <c r="C368" s="13" t="s">
        <v>27</v>
      </c>
      <c r="D368" s="35">
        <v>14</v>
      </c>
      <c r="E368" s="35">
        <v>45.1063291139241</v>
      </c>
      <c r="F368" s="35">
        <v>4.3</v>
      </c>
      <c r="G368" s="35">
        <v>6.6</v>
      </c>
      <c r="H368" s="35">
        <f>SUM(D368:G368)</f>
        <v>70.0063291139241</v>
      </c>
      <c r="I368" s="13">
        <f t="shared" si="10"/>
        <v>366</v>
      </c>
      <c r="J368" s="13">
        <f t="shared" si="11"/>
        <v>370</v>
      </c>
      <c r="K368" s="64"/>
    </row>
    <row r="369" ht="18" customHeight="1" spans="1:11">
      <c r="A369" s="66">
        <v>2023106010904</v>
      </c>
      <c r="B369" s="69" t="s">
        <v>396</v>
      </c>
      <c r="C369" s="37" t="s">
        <v>16</v>
      </c>
      <c r="D369" s="63">
        <v>14</v>
      </c>
      <c r="E369" s="39">
        <v>45.9493670886076</v>
      </c>
      <c r="F369" s="38">
        <v>4</v>
      </c>
      <c r="G369" s="38">
        <v>6</v>
      </c>
      <c r="H369" s="38">
        <f>D369+E369+F369+G369</f>
        <v>69.9493670886076</v>
      </c>
      <c r="I369" s="13">
        <f t="shared" si="10"/>
        <v>367</v>
      </c>
      <c r="J369" s="13">
        <f t="shared" si="11"/>
        <v>348</v>
      </c>
      <c r="K369" s="64"/>
    </row>
    <row r="370" ht="18" customHeight="1" spans="1:11">
      <c r="A370" s="49">
        <v>2023106010522</v>
      </c>
      <c r="B370" s="73" t="s">
        <v>397</v>
      </c>
      <c r="C370" s="13" t="s">
        <v>27</v>
      </c>
      <c r="D370" s="35">
        <v>14.4</v>
      </c>
      <c r="E370" s="35">
        <v>45.2354430379747</v>
      </c>
      <c r="F370" s="35">
        <v>4.3</v>
      </c>
      <c r="G370" s="35">
        <v>6</v>
      </c>
      <c r="H370" s="35">
        <f>SUM(D370:G370)</f>
        <v>69.9354430379747</v>
      </c>
      <c r="I370" s="13">
        <f t="shared" si="10"/>
        <v>368</v>
      </c>
      <c r="J370" s="13">
        <f t="shared" si="11"/>
        <v>368</v>
      </c>
      <c r="K370" s="64"/>
    </row>
    <row r="371" ht="18" customHeight="1" spans="1:11">
      <c r="A371" s="44">
        <v>2023106010219</v>
      </c>
      <c r="B371" s="67" t="s">
        <v>398</v>
      </c>
      <c r="C371" s="46" t="s">
        <v>25</v>
      </c>
      <c r="D371" s="35">
        <v>14</v>
      </c>
      <c r="E371" s="47">
        <v>45.84</v>
      </c>
      <c r="F371" s="48">
        <v>4</v>
      </c>
      <c r="G371" s="48">
        <v>6</v>
      </c>
      <c r="H371" s="48">
        <v>69.84</v>
      </c>
      <c r="I371" s="13">
        <f t="shared" si="10"/>
        <v>369</v>
      </c>
      <c r="J371" s="13">
        <f t="shared" si="11"/>
        <v>349</v>
      </c>
      <c r="K371" s="64"/>
    </row>
    <row r="372" ht="18" customHeight="1" spans="1:11">
      <c r="A372" s="66">
        <v>2023106010907</v>
      </c>
      <c r="B372" s="69" t="s">
        <v>399</v>
      </c>
      <c r="C372" s="37" t="s">
        <v>16</v>
      </c>
      <c r="D372" s="63">
        <v>14</v>
      </c>
      <c r="E372" s="39">
        <v>45.7974683544304</v>
      </c>
      <c r="F372" s="38">
        <v>4</v>
      </c>
      <c r="G372" s="38">
        <v>6</v>
      </c>
      <c r="H372" s="38">
        <f>D372+E372+F372+G372</f>
        <v>69.7974683544304</v>
      </c>
      <c r="I372" s="13">
        <f t="shared" si="10"/>
        <v>370</v>
      </c>
      <c r="J372" s="13">
        <f t="shared" si="11"/>
        <v>350</v>
      </c>
      <c r="K372" s="64"/>
    </row>
    <row r="373" ht="18" customHeight="1" spans="1:11">
      <c r="A373" s="44">
        <v>2023106010206</v>
      </c>
      <c r="B373" s="67" t="s">
        <v>400</v>
      </c>
      <c r="C373" s="46" t="s">
        <v>25</v>
      </c>
      <c r="D373" s="35">
        <v>14</v>
      </c>
      <c r="E373" s="47">
        <v>45.77</v>
      </c>
      <c r="F373" s="48">
        <v>4</v>
      </c>
      <c r="G373" s="48">
        <v>6</v>
      </c>
      <c r="H373" s="48">
        <v>69.77</v>
      </c>
      <c r="I373" s="13">
        <f t="shared" si="10"/>
        <v>371</v>
      </c>
      <c r="J373" s="13">
        <f t="shared" si="11"/>
        <v>351</v>
      </c>
      <c r="K373" s="64"/>
    </row>
    <row r="374" ht="18" customHeight="1" spans="1:11">
      <c r="A374" s="57">
        <v>2023106010609</v>
      </c>
      <c r="B374" s="65" t="s">
        <v>401</v>
      </c>
      <c r="C374" s="13" t="s">
        <v>45</v>
      </c>
      <c r="D374" s="35">
        <v>14.8</v>
      </c>
      <c r="E374" s="71">
        <v>44.3696202531646</v>
      </c>
      <c r="F374" s="35">
        <v>4</v>
      </c>
      <c r="G374" s="35">
        <v>6.5</v>
      </c>
      <c r="H374" s="35">
        <f>D374+E374+F374+G374</f>
        <v>69.6696202531646</v>
      </c>
      <c r="I374" s="13">
        <f t="shared" si="10"/>
        <v>372</v>
      </c>
      <c r="J374" s="13">
        <f t="shared" si="11"/>
        <v>389</v>
      </c>
      <c r="K374" s="64"/>
    </row>
    <row r="375" ht="18" customHeight="1" spans="1:11">
      <c r="A375" s="33">
        <v>2023106011309</v>
      </c>
      <c r="B375" s="67" t="s">
        <v>402</v>
      </c>
      <c r="C375" s="13" t="s">
        <v>13</v>
      </c>
      <c r="D375" s="35">
        <v>14</v>
      </c>
      <c r="E375" s="48">
        <v>45.5620253164557</v>
      </c>
      <c r="F375" s="35">
        <v>4.1</v>
      </c>
      <c r="G375" s="35">
        <v>6</v>
      </c>
      <c r="H375" s="35">
        <f>SUM(D375:G375)</f>
        <v>69.6620253164557</v>
      </c>
      <c r="I375" s="13">
        <f t="shared" si="10"/>
        <v>373</v>
      </c>
      <c r="J375" s="13">
        <f t="shared" si="11"/>
        <v>356</v>
      </c>
      <c r="K375" s="64"/>
    </row>
    <row r="376" ht="18" customHeight="1" spans="1:11">
      <c r="A376" s="49">
        <v>2023106010536</v>
      </c>
      <c r="B376" s="73" t="s">
        <v>403</v>
      </c>
      <c r="C376" s="13" t="s">
        <v>27</v>
      </c>
      <c r="D376" s="35">
        <v>14</v>
      </c>
      <c r="E376" s="35">
        <v>45.6227848101266</v>
      </c>
      <c r="F376" s="35">
        <v>4</v>
      </c>
      <c r="G376" s="35">
        <v>6</v>
      </c>
      <c r="H376" s="35">
        <f>SUM(D376:G376)</f>
        <v>69.6227848101266</v>
      </c>
      <c r="I376" s="13">
        <f t="shared" si="10"/>
        <v>374</v>
      </c>
      <c r="J376" s="13">
        <f t="shared" si="11"/>
        <v>354</v>
      </c>
      <c r="K376" s="64"/>
    </row>
    <row r="377" ht="18" customHeight="1" spans="1:11">
      <c r="A377" s="49">
        <v>2023106010310</v>
      </c>
      <c r="B377" s="70" t="s">
        <v>404</v>
      </c>
      <c r="C377" s="13" t="s">
        <v>57</v>
      </c>
      <c r="D377" s="35">
        <v>14</v>
      </c>
      <c r="E377" s="35">
        <v>45.5316455696202</v>
      </c>
      <c r="F377" s="35">
        <v>4</v>
      </c>
      <c r="G377" s="35">
        <v>6</v>
      </c>
      <c r="H377" s="35">
        <f>G377+F377+E377+D377</f>
        <v>69.5316455696202</v>
      </c>
      <c r="I377" s="13">
        <f t="shared" si="10"/>
        <v>375</v>
      </c>
      <c r="J377" s="13">
        <f t="shared" si="11"/>
        <v>358</v>
      </c>
      <c r="K377" s="64"/>
    </row>
    <row r="378" ht="18" customHeight="1" spans="1:11">
      <c r="A378" s="62">
        <v>2022101010132</v>
      </c>
      <c r="B378" s="78" t="s">
        <v>405</v>
      </c>
      <c r="C378" s="13" t="s">
        <v>49</v>
      </c>
      <c r="D378" s="35">
        <v>14</v>
      </c>
      <c r="E378" s="72">
        <v>44.75</v>
      </c>
      <c r="F378" s="35">
        <v>4.7</v>
      </c>
      <c r="G378" s="35">
        <v>6</v>
      </c>
      <c r="H378" s="35">
        <f>D378+E378+F378+G378</f>
        <v>69.45</v>
      </c>
      <c r="I378" s="13">
        <f t="shared" si="10"/>
        <v>376</v>
      </c>
      <c r="J378" s="13">
        <f t="shared" si="11"/>
        <v>379</v>
      </c>
      <c r="K378" s="64"/>
    </row>
    <row r="379" ht="18" customHeight="1" spans="1:11">
      <c r="A379" s="51">
        <v>2023106011009</v>
      </c>
      <c r="B379" s="52" t="s">
        <v>406</v>
      </c>
      <c r="C379" s="53" t="s">
        <v>33</v>
      </c>
      <c r="D379" s="35">
        <v>14</v>
      </c>
      <c r="E379" s="72">
        <v>44.7493670886076</v>
      </c>
      <c r="F379" s="35">
        <v>4.7</v>
      </c>
      <c r="G379" s="35">
        <v>6</v>
      </c>
      <c r="H379" s="35">
        <v>69.4493670886076</v>
      </c>
      <c r="I379" s="13">
        <f t="shared" si="10"/>
        <v>377</v>
      </c>
      <c r="J379" s="13">
        <f t="shared" si="11"/>
        <v>380</v>
      </c>
      <c r="K379" s="64"/>
    </row>
    <row r="380" ht="18" customHeight="1" spans="1:11">
      <c r="A380" s="44">
        <v>2023106010216</v>
      </c>
      <c r="B380" s="67" t="s">
        <v>407</v>
      </c>
      <c r="C380" s="46" t="s">
        <v>25</v>
      </c>
      <c r="D380" s="35">
        <v>14</v>
      </c>
      <c r="E380" s="47">
        <v>45.29</v>
      </c>
      <c r="F380" s="48">
        <v>4</v>
      </c>
      <c r="G380" s="48">
        <v>6</v>
      </c>
      <c r="H380" s="48">
        <v>69.29</v>
      </c>
      <c r="I380" s="13">
        <f t="shared" si="10"/>
        <v>378</v>
      </c>
      <c r="J380" s="13">
        <f t="shared" si="11"/>
        <v>366</v>
      </c>
      <c r="K380" s="64"/>
    </row>
    <row r="381" ht="18" customHeight="1" spans="1:11">
      <c r="A381" s="62">
        <v>2023106010720</v>
      </c>
      <c r="B381" s="78" t="s">
        <v>408</v>
      </c>
      <c r="C381" s="13" t="s">
        <v>49</v>
      </c>
      <c r="D381" s="35">
        <v>16.8</v>
      </c>
      <c r="E381" s="72">
        <v>41.179746835443</v>
      </c>
      <c r="F381" s="35">
        <v>5.3</v>
      </c>
      <c r="G381" s="35">
        <v>6</v>
      </c>
      <c r="H381" s="35">
        <f>D381+E381+F381+G381</f>
        <v>69.279746835443</v>
      </c>
      <c r="I381" s="13">
        <f t="shared" si="10"/>
        <v>379</v>
      </c>
      <c r="J381" s="13">
        <f t="shared" si="11"/>
        <v>447</v>
      </c>
      <c r="K381" s="64"/>
    </row>
    <row r="382" ht="18" customHeight="1" spans="1:11">
      <c r="A382" s="49">
        <v>2023106010317</v>
      </c>
      <c r="B382" s="61" t="s">
        <v>409</v>
      </c>
      <c r="C382" s="13" t="s">
        <v>57</v>
      </c>
      <c r="D382" s="35">
        <v>14</v>
      </c>
      <c r="E382" s="35">
        <v>45.2506329113924</v>
      </c>
      <c r="F382" s="35">
        <v>4</v>
      </c>
      <c r="G382" s="35">
        <v>6</v>
      </c>
      <c r="H382" s="35">
        <f>G382+F382+E382+D382</f>
        <v>69.2506329113924</v>
      </c>
      <c r="I382" s="13">
        <f t="shared" si="10"/>
        <v>380</v>
      </c>
      <c r="J382" s="13">
        <f t="shared" si="11"/>
        <v>367</v>
      </c>
      <c r="K382" s="64"/>
    </row>
    <row r="383" ht="18" customHeight="1" spans="1:11">
      <c r="A383" s="54">
        <v>2023106011104</v>
      </c>
      <c r="B383" s="55" t="s">
        <v>410</v>
      </c>
      <c r="C383" s="13" t="s">
        <v>42</v>
      </c>
      <c r="D383" s="56">
        <v>14</v>
      </c>
      <c r="E383" s="48">
        <v>45.0683544303797</v>
      </c>
      <c r="F383" s="56">
        <v>4.1</v>
      </c>
      <c r="G383" s="56">
        <v>6</v>
      </c>
      <c r="H383" s="48">
        <f>SUM(D383:G383)</f>
        <v>69.1683544303797</v>
      </c>
      <c r="I383" s="13">
        <f t="shared" si="10"/>
        <v>381</v>
      </c>
      <c r="J383" s="13">
        <f t="shared" si="11"/>
        <v>373</v>
      </c>
      <c r="K383" s="64"/>
    </row>
    <row r="384" ht="18" customHeight="1" spans="1:11">
      <c r="A384" s="33">
        <v>2023106010113</v>
      </c>
      <c r="B384" s="67" t="s">
        <v>411</v>
      </c>
      <c r="C384" s="13" t="s">
        <v>30</v>
      </c>
      <c r="D384" s="35">
        <v>14</v>
      </c>
      <c r="E384" s="35">
        <v>45.053164556962</v>
      </c>
      <c r="F384" s="35">
        <v>4.1</v>
      </c>
      <c r="G384" s="35">
        <v>6</v>
      </c>
      <c r="H384" s="35">
        <f>D384+E384+F384+G384</f>
        <v>69.153164556962</v>
      </c>
      <c r="I384" s="13">
        <f t="shared" si="10"/>
        <v>382</v>
      </c>
      <c r="J384" s="13">
        <f t="shared" si="11"/>
        <v>374</v>
      </c>
      <c r="K384" s="20"/>
    </row>
    <row r="385" ht="18" customHeight="1" spans="1:11">
      <c r="A385" s="36">
        <v>2023106010917</v>
      </c>
      <c r="B385" s="69" t="s">
        <v>412</v>
      </c>
      <c r="C385" s="37" t="s">
        <v>16</v>
      </c>
      <c r="D385" s="63">
        <v>14</v>
      </c>
      <c r="E385" s="39">
        <v>45.1291139240506</v>
      </c>
      <c r="F385" s="38">
        <v>4</v>
      </c>
      <c r="G385" s="38">
        <v>6</v>
      </c>
      <c r="H385" s="38">
        <f>D385+E385+F385+G385</f>
        <v>69.1291139240506</v>
      </c>
      <c r="I385" s="13">
        <f t="shared" si="10"/>
        <v>383</v>
      </c>
      <c r="J385" s="13">
        <f t="shared" si="11"/>
        <v>369</v>
      </c>
      <c r="K385" s="64"/>
    </row>
    <row r="386" ht="18" customHeight="1" spans="1:11">
      <c r="A386" s="33">
        <v>2023106010115</v>
      </c>
      <c r="B386" s="67" t="s">
        <v>413</v>
      </c>
      <c r="C386" s="13" t="s">
        <v>30</v>
      </c>
      <c r="D386" s="35">
        <v>14.8</v>
      </c>
      <c r="E386" s="72">
        <v>44.2329113924051</v>
      </c>
      <c r="F386" s="35">
        <v>4</v>
      </c>
      <c r="G386" s="35">
        <v>6</v>
      </c>
      <c r="H386" s="35">
        <f>D386+E386+F386+G386</f>
        <v>69.0329113924051</v>
      </c>
      <c r="I386" s="13">
        <f t="shared" si="10"/>
        <v>384</v>
      </c>
      <c r="J386" s="13">
        <f t="shared" si="11"/>
        <v>390</v>
      </c>
      <c r="K386" s="20"/>
    </row>
    <row r="387" ht="18" customHeight="1" spans="1:11">
      <c r="A387" s="40">
        <v>2023106011215</v>
      </c>
      <c r="B387" s="74" t="s">
        <v>414</v>
      </c>
      <c r="C387" s="13" t="s">
        <v>18</v>
      </c>
      <c r="D387" s="35">
        <v>14</v>
      </c>
      <c r="E387" s="72">
        <v>44.9392405063291</v>
      </c>
      <c r="F387" s="35">
        <v>4</v>
      </c>
      <c r="G387" s="35">
        <v>6</v>
      </c>
      <c r="H387" s="35">
        <f>D387+E387+F387+G387</f>
        <v>68.9392405063291</v>
      </c>
      <c r="I387" s="13">
        <f t="shared" ref="I387:I450" si="12">RANK(H387,$H$3:$H$498,0)</f>
        <v>385</v>
      </c>
      <c r="J387" s="13">
        <f t="shared" ref="J387:J450" si="13">RANK(E387,$E$3:$E$498,0)</f>
        <v>375</v>
      </c>
      <c r="K387" s="64"/>
    </row>
    <row r="388" ht="18" customHeight="1" spans="1:11">
      <c r="A388" s="57">
        <v>2023106010623</v>
      </c>
      <c r="B388" s="65" t="s">
        <v>415</v>
      </c>
      <c r="C388" s="13" t="s">
        <v>45</v>
      </c>
      <c r="D388" s="35">
        <v>14</v>
      </c>
      <c r="E388" s="71">
        <v>43.579746835443</v>
      </c>
      <c r="F388" s="35">
        <v>5.2</v>
      </c>
      <c r="G388" s="35">
        <v>6</v>
      </c>
      <c r="H388" s="35">
        <f>D388+E388+F388+G388</f>
        <v>68.779746835443</v>
      </c>
      <c r="I388" s="13">
        <f t="shared" si="12"/>
        <v>386</v>
      </c>
      <c r="J388" s="13">
        <f t="shared" si="13"/>
        <v>402</v>
      </c>
      <c r="K388" s="64"/>
    </row>
    <row r="389" ht="18" customHeight="1" spans="1:11">
      <c r="A389" s="54">
        <v>2023106011109</v>
      </c>
      <c r="B389" s="55" t="s">
        <v>416</v>
      </c>
      <c r="C389" s="13" t="s">
        <v>42</v>
      </c>
      <c r="D389" s="56">
        <v>14.8</v>
      </c>
      <c r="E389" s="72">
        <v>43.6784810126582</v>
      </c>
      <c r="F389" s="56">
        <v>4.3</v>
      </c>
      <c r="G389" s="56">
        <v>6</v>
      </c>
      <c r="H389" s="48">
        <f>SUM(D389:G389)</f>
        <v>68.7784810126582</v>
      </c>
      <c r="I389" s="13">
        <f t="shared" si="12"/>
        <v>387</v>
      </c>
      <c r="J389" s="13">
        <f t="shared" si="13"/>
        <v>399</v>
      </c>
      <c r="K389" s="64"/>
    </row>
    <row r="390" ht="18" customHeight="1" spans="1:11">
      <c r="A390" s="40">
        <v>2023106011216</v>
      </c>
      <c r="B390" s="41" t="s">
        <v>417</v>
      </c>
      <c r="C390" s="13" t="s">
        <v>18</v>
      </c>
      <c r="D390" s="35">
        <v>14</v>
      </c>
      <c r="E390" s="72">
        <v>44.76</v>
      </c>
      <c r="F390" s="35">
        <v>4</v>
      </c>
      <c r="G390" s="35">
        <v>6</v>
      </c>
      <c r="H390" s="35">
        <f>D390+E390+F390+G390</f>
        <v>68.76</v>
      </c>
      <c r="I390" s="13">
        <f t="shared" si="12"/>
        <v>388</v>
      </c>
      <c r="J390" s="13">
        <f t="shared" si="13"/>
        <v>378</v>
      </c>
      <c r="K390" s="64"/>
    </row>
    <row r="391" ht="18" customHeight="1" spans="1:11">
      <c r="A391" s="49">
        <v>2023106010318</v>
      </c>
      <c r="B391" s="70" t="s">
        <v>418</v>
      </c>
      <c r="C391" s="13" t="s">
        <v>57</v>
      </c>
      <c r="D391" s="35">
        <v>14</v>
      </c>
      <c r="E391" s="72">
        <v>44.6962025316456</v>
      </c>
      <c r="F391" s="35">
        <v>4</v>
      </c>
      <c r="G391" s="35">
        <v>6</v>
      </c>
      <c r="H391" s="35">
        <f>G391+F391+E391+D391</f>
        <v>68.6962025316456</v>
      </c>
      <c r="I391" s="13">
        <f t="shared" si="12"/>
        <v>389</v>
      </c>
      <c r="J391" s="13">
        <f t="shared" si="13"/>
        <v>381</v>
      </c>
      <c r="K391" s="64"/>
    </row>
    <row r="392" ht="18" customHeight="1" spans="1:11">
      <c r="A392" s="33">
        <v>2023106010102</v>
      </c>
      <c r="B392" s="67" t="s">
        <v>419</v>
      </c>
      <c r="C392" s="13" t="s">
        <v>30</v>
      </c>
      <c r="D392" s="35">
        <v>15.04</v>
      </c>
      <c r="E392" s="72">
        <v>42.2962025316456</v>
      </c>
      <c r="F392" s="35">
        <v>4.5</v>
      </c>
      <c r="G392" s="35">
        <v>6.8</v>
      </c>
      <c r="H392" s="35">
        <f>D392+E392+F392+G392</f>
        <v>68.6362025316456</v>
      </c>
      <c r="I392" s="13">
        <f t="shared" si="12"/>
        <v>390</v>
      </c>
      <c r="J392" s="13">
        <f t="shared" si="13"/>
        <v>429</v>
      </c>
      <c r="K392" s="20"/>
    </row>
    <row r="393" ht="18" customHeight="1" spans="1:11">
      <c r="A393" s="33">
        <v>2023106010422</v>
      </c>
      <c r="B393" s="68" t="s">
        <v>420</v>
      </c>
      <c r="C393" s="43" t="s">
        <v>20</v>
      </c>
      <c r="D393" s="35">
        <v>14</v>
      </c>
      <c r="E393" s="72">
        <v>44.6278481012658</v>
      </c>
      <c r="F393" s="35">
        <v>4</v>
      </c>
      <c r="G393" s="35">
        <v>6</v>
      </c>
      <c r="H393" s="35">
        <f>SUM(D393,E393,F393,G393)</f>
        <v>68.6278481012658</v>
      </c>
      <c r="I393" s="13">
        <f t="shared" si="12"/>
        <v>391</v>
      </c>
      <c r="J393" s="13">
        <f t="shared" si="13"/>
        <v>383</v>
      </c>
      <c r="K393" s="64"/>
    </row>
    <row r="394" ht="18" customHeight="1" spans="1:11">
      <c r="A394" s="33">
        <v>2023106011310</v>
      </c>
      <c r="B394" s="67" t="s">
        <v>421</v>
      </c>
      <c r="C394" s="13" t="s">
        <v>13</v>
      </c>
      <c r="D394" s="35">
        <v>14.4</v>
      </c>
      <c r="E394" s="72">
        <v>43.1240506329114</v>
      </c>
      <c r="F394" s="35">
        <v>4.3</v>
      </c>
      <c r="G394" s="35">
        <v>6.8</v>
      </c>
      <c r="H394" s="35">
        <f>SUM(D394:G394)</f>
        <v>68.6240506329114</v>
      </c>
      <c r="I394" s="13">
        <f t="shared" si="12"/>
        <v>392</v>
      </c>
      <c r="J394" s="13">
        <f t="shared" si="13"/>
        <v>412</v>
      </c>
      <c r="K394" s="64"/>
    </row>
    <row r="395" ht="18" customHeight="1" spans="1:11">
      <c r="A395" s="33">
        <v>2023106010135</v>
      </c>
      <c r="B395" s="67" t="s">
        <v>422</v>
      </c>
      <c r="C395" s="13" t="s">
        <v>30</v>
      </c>
      <c r="D395" s="35">
        <v>14.64</v>
      </c>
      <c r="E395" s="72">
        <v>43.1772151898734</v>
      </c>
      <c r="F395" s="35">
        <v>4</v>
      </c>
      <c r="G395" s="35">
        <v>6.8</v>
      </c>
      <c r="H395" s="35">
        <f>D395+E395+F395+G395</f>
        <v>68.6172151898734</v>
      </c>
      <c r="I395" s="13">
        <f t="shared" si="12"/>
        <v>393</v>
      </c>
      <c r="J395" s="13">
        <f t="shared" si="13"/>
        <v>410</v>
      </c>
      <c r="K395" s="20"/>
    </row>
    <row r="396" ht="18" customHeight="1" spans="1:11">
      <c r="A396" s="36">
        <v>2023106010919</v>
      </c>
      <c r="B396" s="69" t="s">
        <v>423</v>
      </c>
      <c r="C396" s="37" t="s">
        <v>16</v>
      </c>
      <c r="D396" s="63">
        <v>14</v>
      </c>
      <c r="E396" s="71">
        <v>44.6126582278481</v>
      </c>
      <c r="F396" s="38">
        <v>4</v>
      </c>
      <c r="G396" s="38">
        <v>6</v>
      </c>
      <c r="H396" s="38">
        <f>D396+E396+F396+G396</f>
        <v>68.6126582278481</v>
      </c>
      <c r="I396" s="13">
        <f t="shared" si="12"/>
        <v>394</v>
      </c>
      <c r="J396" s="13">
        <f t="shared" si="13"/>
        <v>384</v>
      </c>
      <c r="K396" s="64"/>
    </row>
    <row r="397" ht="18" customHeight="1" spans="1:11">
      <c r="A397" s="44">
        <v>2023106010235</v>
      </c>
      <c r="B397" s="67" t="s">
        <v>424</v>
      </c>
      <c r="C397" s="46" t="s">
        <v>25</v>
      </c>
      <c r="D397" s="35">
        <v>14</v>
      </c>
      <c r="E397" s="77">
        <v>44.57</v>
      </c>
      <c r="F397" s="48">
        <v>4</v>
      </c>
      <c r="G397" s="48">
        <v>6</v>
      </c>
      <c r="H397" s="48">
        <v>68.57</v>
      </c>
      <c r="I397" s="13">
        <f t="shared" si="12"/>
        <v>395</v>
      </c>
      <c r="J397" s="13">
        <f t="shared" si="13"/>
        <v>385</v>
      </c>
      <c r="K397" s="64"/>
    </row>
    <row r="398" ht="18" customHeight="1" spans="1:11">
      <c r="A398" s="33">
        <v>2023106011302</v>
      </c>
      <c r="B398" s="34" t="s">
        <v>425</v>
      </c>
      <c r="C398" s="13" t="s">
        <v>13</v>
      </c>
      <c r="D398" s="35">
        <f>14.4-1*0.2</f>
        <v>14.2</v>
      </c>
      <c r="E398" s="35">
        <v>47.0506329113924</v>
      </c>
      <c r="F398" s="35">
        <f>4+0.1</f>
        <v>4.1</v>
      </c>
      <c r="G398" s="35">
        <v>3</v>
      </c>
      <c r="H398" s="35">
        <f>SUM(D398:G398)</f>
        <v>68.3506329113924</v>
      </c>
      <c r="I398" s="13">
        <f t="shared" si="12"/>
        <v>396</v>
      </c>
      <c r="J398" s="13">
        <f t="shared" si="13"/>
        <v>311</v>
      </c>
      <c r="K398" s="64"/>
    </row>
    <row r="399" ht="18" customHeight="1" spans="1:11">
      <c r="A399" s="44">
        <v>2023106010224</v>
      </c>
      <c r="B399" s="67" t="s">
        <v>426</v>
      </c>
      <c r="C399" s="46" t="s">
        <v>25</v>
      </c>
      <c r="D399" s="35">
        <v>14.8</v>
      </c>
      <c r="E399" s="77">
        <v>43.54</v>
      </c>
      <c r="F399" s="48">
        <v>4</v>
      </c>
      <c r="G399" s="48">
        <v>6</v>
      </c>
      <c r="H399" s="48">
        <v>68.34</v>
      </c>
      <c r="I399" s="13">
        <f t="shared" si="12"/>
        <v>397</v>
      </c>
      <c r="J399" s="13">
        <f t="shared" si="13"/>
        <v>403</v>
      </c>
      <c r="K399" s="64"/>
    </row>
    <row r="400" ht="18" customHeight="1" spans="1:11">
      <c r="A400" s="49">
        <v>2023106010527</v>
      </c>
      <c r="B400" s="73" t="s">
        <v>427</v>
      </c>
      <c r="C400" s="13" t="s">
        <v>27</v>
      </c>
      <c r="D400" s="35">
        <v>14</v>
      </c>
      <c r="E400" s="72">
        <v>41.6088607594937</v>
      </c>
      <c r="F400" s="35">
        <v>5.9</v>
      </c>
      <c r="G400" s="35">
        <v>6.8</v>
      </c>
      <c r="H400" s="35">
        <f>SUM(D400:G400)</f>
        <v>68.3088607594937</v>
      </c>
      <c r="I400" s="13">
        <f t="shared" si="12"/>
        <v>398</v>
      </c>
      <c r="J400" s="13">
        <f t="shared" si="13"/>
        <v>444</v>
      </c>
      <c r="K400" s="64"/>
    </row>
    <row r="401" ht="18" customHeight="1" spans="1:11">
      <c r="A401" s="62">
        <v>2023106010716</v>
      </c>
      <c r="B401" s="78" t="s">
        <v>428</v>
      </c>
      <c r="C401" s="13" t="s">
        <v>49</v>
      </c>
      <c r="D401" s="35">
        <v>14</v>
      </c>
      <c r="E401" s="72">
        <v>41.8101265822785</v>
      </c>
      <c r="F401" s="35">
        <v>5.35</v>
      </c>
      <c r="G401" s="35">
        <v>7</v>
      </c>
      <c r="H401" s="35">
        <f>D401+E401+F401+G401</f>
        <v>68.1601265822785</v>
      </c>
      <c r="I401" s="13">
        <f t="shared" si="12"/>
        <v>399</v>
      </c>
      <c r="J401" s="13">
        <f t="shared" si="13"/>
        <v>439</v>
      </c>
      <c r="K401" s="64"/>
    </row>
    <row r="402" ht="18" customHeight="1" spans="1:11">
      <c r="A402" s="49">
        <v>2023106010501</v>
      </c>
      <c r="B402" s="73" t="s">
        <v>429</v>
      </c>
      <c r="C402" s="13" t="s">
        <v>27</v>
      </c>
      <c r="D402" s="35">
        <v>14</v>
      </c>
      <c r="E402" s="72">
        <v>43.0936708860759</v>
      </c>
      <c r="F402" s="35">
        <v>4</v>
      </c>
      <c r="G402" s="35">
        <v>7</v>
      </c>
      <c r="H402" s="35">
        <f>SUM(D402:G402)</f>
        <v>68.0936708860759</v>
      </c>
      <c r="I402" s="13">
        <f t="shared" si="12"/>
        <v>400</v>
      </c>
      <c r="J402" s="13">
        <f t="shared" si="13"/>
        <v>414</v>
      </c>
      <c r="K402" s="64"/>
    </row>
    <row r="403" ht="18" customHeight="1" spans="1:11">
      <c r="A403" s="49">
        <v>2023106010311</v>
      </c>
      <c r="B403" s="61" t="s">
        <v>430</v>
      </c>
      <c r="C403" s="13" t="s">
        <v>57</v>
      </c>
      <c r="D403" s="35">
        <v>14</v>
      </c>
      <c r="E403" s="72">
        <v>44.0924050632911</v>
      </c>
      <c r="F403" s="35">
        <v>4</v>
      </c>
      <c r="G403" s="35">
        <v>6</v>
      </c>
      <c r="H403" s="35">
        <f>G403+F403+E403+D403</f>
        <v>68.0924050632911</v>
      </c>
      <c r="I403" s="13">
        <f t="shared" si="12"/>
        <v>401</v>
      </c>
      <c r="J403" s="13">
        <f t="shared" si="13"/>
        <v>391</v>
      </c>
      <c r="K403" s="64"/>
    </row>
    <row r="404" ht="18" customHeight="1" spans="1:11">
      <c r="A404" s="36">
        <v>2023106010811</v>
      </c>
      <c r="B404" s="69" t="s">
        <v>431</v>
      </c>
      <c r="C404" s="37" t="s">
        <v>51</v>
      </c>
      <c r="D404" s="35">
        <v>14</v>
      </c>
      <c r="E404" s="72">
        <v>44.0658227848101</v>
      </c>
      <c r="F404" s="35">
        <v>4</v>
      </c>
      <c r="G404" s="35">
        <v>6</v>
      </c>
      <c r="H404" s="35">
        <v>68.0658227848101</v>
      </c>
      <c r="I404" s="13">
        <f t="shared" si="12"/>
        <v>402</v>
      </c>
      <c r="J404" s="13">
        <f t="shared" si="13"/>
        <v>392</v>
      </c>
      <c r="K404" s="64"/>
    </row>
    <row r="405" ht="18" customHeight="1" spans="1:11">
      <c r="A405" s="62">
        <v>2023106010723</v>
      </c>
      <c r="B405" s="60" t="s">
        <v>432</v>
      </c>
      <c r="C405" s="13" t="s">
        <v>49</v>
      </c>
      <c r="D405" s="35">
        <v>14.4</v>
      </c>
      <c r="E405" s="72">
        <v>42.3569620253165</v>
      </c>
      <c r="F405" s="35">
        <v>4.5</v>
      </c>
      <c r="G405" s="35">
        <v>6.8</v>
      </c>
      <c r="H405" s="35">
        <f>D405+E405+F405+G405</f>
        <v>68.0569620253165</v>
      </c>
      <c r="I405" s="13">
        <f t="shared" si="12"/>
        <v>403</v>
      </c>
      <c r="J405" s="13">
        <f t="shared" si="13"/>
        <v>427</v>
      </c>
      <c r="K405" s="64"/>
    </row>
    <row r="406" ht="18" customHeight="1" spans="1:11">
      <c r="A406" s="54">
        <v>2023106011130</v>
      </c>
      <c r="B406" s="55" t="s">
        <v>433</v>
      </c>
      <c r="C406" s="13" t="s">
        <v>42</v>
      </c>
      <c r="D406" s="56">
        <v>14.8</v>
      </c>
      <c r="E406" s="72">
        <v>42.220253164557</v>
      </c>
      <c r="F406" s="56">
        <v>5</v>
      </c>
      <c r="G406" s="56">
        <v>6</v>
      </c>
      <c r="H406" s="48">
        <f>SUM(D406:G406)</f>
        <v>68.020253164557</v>
      </c>
      <c r="I406" s="13">
        <f t="shared" si="12"/>
        <v>404</v>
      </c>
      <c r="J406" s="13">
        <f t="shared" si="13"/>
        <v>430</v>
      </c>
      <c r="K406" s="64"/>
    </row>
    <row r="407" ht="18" customHeight="1" spans="1:11">
      <c r="A407" s="33">
        <v>2022101010313</v>
      </c>
      <c r="B407" s="67" t="s">
        <v>95</v>
      </c>
      <c r="C407" s="13" t="s">
        <v>13</v>
      </c>
      <c r="D407" s="35">
        <v>14</v>
      </c>
      <c r="E407" s="72">
        <v>43.8082191780822</v>
      </c>
      <c r="F407" s="35">
        <v>4.1</v>
      </c>
      <c r="G407" s="35">
        <v>6</v>
      </c>
      <c r="H407" s="35">
        <f>SUM(D407:G407)</f>
        <v>67.9082191780822</v>
      </c>
      <c r="I407" s="13">
        <f t="shared" si="12"/>
        <v>405</v>
      </c>
      <c r="J407" s="13">
        <f t="shared" si="13"/>
        <v>394</v>
      </c>
      <c r="K407" s="64"/>
    </row>
    <row r="408" ht="18" customHeight="1" spans="1:11">
      <c r="A408" s="54">
        <v>2023106011125</v>
      </c>
      <c r="B408" s="55" t="s">
        <v>434</v>
      </c>
      <c r="C408" s="13" t="s">
        <v>42</v>
      </c>
      <c r="D408" s="56">
        <v>14</v>
      </c>
      <c r="E408" s="72">
        <v>42.8886075949367</v>
      </c>
      <c r="F408" s="56">
        <v>5</v>
      </c>
      <c r="G408" s="56">
        <v>6</v>
      </c>
      <c r="H408" s="48">
        <f>SUM(D408:G408)</f>
        <v>67.8886075949367</v>
      </c>
      <c r="I408" s="13">
        <f t="shared" si="12"/>
        <v>406</v>
      </c>
      <c r="J408" s="13">
        <f t="shared" si="13"/>
        <v>420</v>
      </c>
      <c r="K408" s="64"/>
    </row>
    <row r="409" ht="18" customHeight="1" spans="1:11">
      <c r="A409" s="49">
        <v>2023106010333</v>
      </c>
      <c r="B409" s="70" t="s">
        <v>435</v>
      </c>
      <c r="C409" s="13" t="s">
        <v>57</v>
      </c>
      <c r="D409" s="35">
        <v>14</v>
      </c>
      <c r="E409" s="72">
        <v>43.8</v>
      </c>
      <c r="F409" s="35">
        <v>4</v>
      </c>
      <c r="G409" s="35">
        <v>6</v>
      </c>
      <c r="H409" s="35">
        <f>G409+F409+E409+D409</f>
        <v>67.8</v>
      </c>
      <c r="I409" s="13">
        <f t="shared" si="12"/>
        <v>407</v>
      </c>
      <c r="J409" s="13">
        <f t="shared" si="13"/>
        <v>395</v>
      </c>
      <c r="K409" s="64"/>
    </row>
    <row r="410" ht="18" customHeight="1" spans="1:11">
      <c r="A410" s="36">
        <v>2023106010831</v>
      </c>
      <c r="B410" s="69" t="s">
        <v>436</v>
      </c>
      <c r="C410" s="37" t="s">
        <v>51</v>
      </c>
      <c r="D410" s="35">
        <v>14</v>
      </c>
      <c r="E410" s="72">
        <v>43.7924050632911</v>
      </c>
      <c r="F410" s="35">
        <v>4</v>
      </c>
      <c r="G410" s="35">
        <v>6</v>
      </c>
      <c r="H410" s="35">
        <v>67.7924050632911</v>
      </c>
      <c r="I410" s="13">
        <f t="shared" si="12"/>
        <v>408</v>
      </c>
      <c r="J410" s="13">
        <f t="shared" si="13"/>
        <v>396</v>
      </c>
      <c r="K410" s="64"/>
    </row>
    <row r="411" ht="18" customHeight="1" spans="1:11">
      <c r="A411" s="49">
        <v>2023106010319</v>
      </c>
      <c r="B411" s="61" t="s">
        <v>437</v>
      </c>
      <c r="C411" s="13" t="s">
        <v>57</v>
      </c>
      <c r="D411" s="35">
        <v>14</v>
      </c>
      <c r="E411" s="35">
        <v>46.6632911392405</v>
      </c>
      <c r="F411" s="35">
        <v>4</v>
      </c>
      <c r="G411" s="35">
        <v>3</v>
      </c>
      <c r="H411" s="35">
        <f>G411+F411+E411+D411</f>
        <v>67.6632911392405</v>
      </c>
      <c r="I411" s="13">
        <f t="shared" si="12"/>
        <v>409</v>
      </c>
      <c r="J411" s="13">
        <f t="shared" si="13"/>
        <v>323</v>
      </c>
      <c r="K411" s="64"/>
    </row>
    <row r="412" ht="18" customHeight="1" spans="1:11">
      <c r="A412" s="57">
        <v>2023106010610</v>
      </c>
      <c r="B412" s="65" t="s">
        <v>438</v>
      </c>
      <c r="C412" s="13" t="s">
        <v>45</v>
      </c>
      <c r="D412" s="35">
        <v>14</v>
      </c>
      <c r="E412" s="71">
        <v>43.6329113924051</v>
      </c>
      <c r="F412" s="35">
        <v>4</v>
      </c>
      <c r="G412" s="35">
        <v>6</v>
      </c>
      <c r="H412" s="35">
        <f>D412+E412+F412+G412</f>
        <v>67.6329113924051</v>
      </c>
      <c r="I412" s="13">
        <f t="shared" si="12"/>
        <v>410</v>
      </c>
      <c r="J412" s="13">
        <f t="shared" si="13"/>
        <v>400</v>
      </c>
      <c r="K412" s="64"/>
    </row>
    <row r="413" ht="18" customHeight="1" spans="1:11">
      <c r="A413" s="44">
        <v>2023106010208</v>
      </c>
      <c r="B413" s="67" t="s">
        <v>439</v>
      </c>
      <c r="C413" s="46" t="s">
        <v>25</v>
      </c>
      <c r="D413" s="35">
        <v>14</v>
      </c>
      <c r="E413" s="77">
        <v>43.11</v>
      </c>
      <c r="F413" s="48">
        <v>4.5</v>
      </c>
      <c r="G413" s="48">
        <v>6</v>
      </c>
      <c r="H413" s="48">
        <v>67.61</v>
      </c>
      <c r="I413" s="13">
        <f t="shared" si="12"/>
        <v>411</v>
      </c>
      <c r="J413" s="13">
        <f t="shared" si="13"/>
        <v>413</v>
      </c>
      <c r="K413" s="64"/>
    </row>
    <row r="414" ht="18" customHeight="1" spans="1:11">
      <c r="A414" s="51">
        <v>2023106011016</v>
      </c>
      <c r="B414" s="70" t="s">
        <v>440</v>
      </c>
      <c r="C414" s="53" t="s">
        <v>33</v>
      </c>
      <c r="D414" s="35">
        <v>14.4</v>
      </c>
      <c r="E414" s="72">
        <v>43.2</v>
      </c>
      <c r="F414" s="35">
        <v>4</v>
      </c>
      <c r="G414" s="35">
        <v>6</v>
      </c>
      <c r="H414" s="35">
        <v>67.6</v>
      </c>
      <c r="I414" s="13">
        <f t="shared" si="12"/>
        <v>412</v>
      </c>
      <c r="J414" s="13">
        <f t="shared" si="13"/>
        <v>408</v>
      </c>
      <c r="K414" s="64"/>
    </row>
    <row r="415" ht="18" customHeight="1" spans="1:11">
      <c r="A415" s="36">
        <v>2023106010916</v>
      </c>
      <c r="B415" s="69" t="s">
        <v>441</v>
      </c>
      <c r="C415" s="37" t="s">
        <v>16</v>
      </c>
      <c r="D415" s="63">
        <v>14</v>
      </c>
      <c r="E415" s="71">
        <v>42.6</v>
      </c>
      <c r="F415" s="38">
        <v>5</v>
      </c>
      <c r="G415" s="38">
        <v>6</v>
      </c>
      <c r="H415" s="38">
        <f>D415+E415+F415+G415</f>
        <v>67.6</v>
      </c>
      <c r="I415" s="13">
        <f t="shared" si="12"/>
        <v>412</v>
      </c>
      <c r="J415" s="13">
        <f t="shared" si="13"/>
        <v>424</v>
      </c>
      <c r="K415" s="64"/>
    </row>
    <row r="416" ht="18" customHeight="1" spans="1:11">
      <c r="A416" s="40">
        <v>2023106011208</v>
      </c>
      <c r="B416" s="74" t="s">
        <v>442</v>
      </c>
      <c r="C416" s="13" t="s">
        <v>18</v>
      </c>
      <c r="D416" s="35">
        <v>14</v>
      </c>
      <c r="E416" s="72">
        <v>43.7240506329114</v>
      </c>
      <c r="F416" s="35">
        <v>3.8</v>
      </c>
      <c r="G416" s="35">
        <v>6</v>
      </c>
      <c r="H416" s="35">
        <f>D416+E416+F416+G416</f>
        <v>67.5240506329114</v>
      </c>
      <c r="I416" s="13">
        <f t="shared" si="12"/>
        <v>414</v>
      </c>
      <c r="J416" s="13">
        <f t="shared" si="13"/>
        <v>397</v>
      </c>
      <c r="K416" s="64"/>
    </row>
    <row r="417" ht="18" customHeight="1" spans="1:11">
      <c r="A417" s="57">
        <v>2022101010814</v>
      </c>
      <c r="B417" s="65" t="s">
        <v>443</v>
      </c>
      <c r="C417" s="13" t="s">
        <v>45</v>
      </c>
      <c r="D417" s="35">
        <v>14</v>
      </c>
      <c r="E417" s="71">
        <v>43.4050632911392</v>
      </c>
      <c r="F417" s="35">
        <v>4</v>
      </c>
      <c r="G417" s="35">
        <v>6</v>
      </c>
      <c r="H417" s="35">
        <f>D417+E417+F417+G417</f>
        <v>67.4050632911392</v>
      </c>
      <c r="I417" s="13">
        <f t="shared" si="12"/>
        <v>415</v>
      </c>
      <c r="J417" s="13">
        <f t="shared" si="13"/>
        <v>405</v>
      </c>
      <c r="K417" s="64"/>
    </row>
    <row r="418" ht="18" customHeight="1" spans="1:11">
      <c r="A418" s="33">
        <v>2023106010114</v>
      </c>
      <c r="B418" s="67" t="s">
        <v>444</v>
      </c>
      <c r="C418" s="13" t="s">
        <v>30</v>
      </c>
      <c r="D418" s="35">
        <v>14</v>
      </c>
      <c r="E418" s="72">
        <v>43.3974683544304</v>
      </c>
      <c r="F418" s="35">
        <v>4</v>
      </c>
      <c r="G418" s="35">
        <v>6</v>
      </c>
      <c r="H418" s="35">
        <f>D418+E418+F418+G418</f>
        <v>67.3974683544304</v>
      </c>
      <c r="I418" s="13">
        <f t="shared" si="12"/>
        <v>416</v>
      </c>
      <c r="J418" s="13">
        <f t="shared" si="13"/>
        <v>406</v>
      </c>
      <c r="K418" s="20"/>
    </row>
    <row r="419" ht="18" customHeight="1" spans="1:11">
      <c r="A419" s="40">
        <v>2023106011205</v>
      </c>
      <c r="B419" s="41" t="s">
        <v>445</v>
      </c>
      <c r="C419" s="13" t="s">
        <v>18</v>
      </c>
      <c r="D419" s="35">
        <v>14</v>
      </c>
      <c r="E419" s="72">
        <v>43.3974683544304</v>
      </c>
      <c r="F419" s="35">
        <v>4</v>
      </c>
      <c r="G419" s="35">
        <v>6</v>
      </c>
      <c r="H419" s="35">
        <f>D419+E419+F419+G419</f>
        <v>67.3974683544304</v>
      </c>
      <c r="I419" s="13">
        <f t="shared" si="12"/>
        <v>416</v>
      </c>
      <c r="J419" s="13">
        <f t="shared" si="13"/>
        <v>406</v>
      </c>
      <c r="K419" s="64"/>
    </row>
    <row r="420" ht="18" customHeight="1" spans="1:11">
      <c r="A420" s="44">
        <v>2023106010207</v>
      </c>
      <c r="B420" s="67" t="s">
        <v>446</v>
      </c>
      <c r="C420" s="46" t="s">
        <v>25</v>
      </c>
      <c r="D420" s="35">
        <v>14</v>
      </c>
      <c r="E420" s="77">
        <v>43.18</v>
      </c>
      <c r="F420" s="48">
        <v>4</v>
      </c>
      <c r="G420" s="48">
        <v>6</v>
      </c>
      <c r="H420" s="48">
        <v>67.18</v>
      </c>
      <c r="I420" s="13">
        <f t="shared" si="12"/>
        <v>418</v>
      </c>
      <c r="J420" s="13">
        <f t="shared" si="13"/>
        <v>409</v>
      </c>
      <c r="K420" s="64"/>
    </row>
    <row r="421" ht="18" customHeight="1" spans="1:11">
      <c r="A421" s="36">
        <v>2023106010934</v>
      </c>
      <c r="B421" s="69" t="s">
        <v>447</v>
      </c>
      <c r="C421" s="37" t="s">
        <v>16</v>
      </c>
      <c r="D421" s="63">
        <v>14.4</v>
      </c>
      <c r="E421" s="71">
        <v>42.0379746835443</v>
      </c>
      <c r="F421" s="38">
        <v>4.7</v>
      </c>
      <c r="G421" s="38">
        <v>6</v>
      </c>
      <c r="H421" s="38">
        <f>D421+E421+F421+G421</f>
        <v>67.1379746835443</v>
      </c>
      <c r="I421" s="13">
        <f t="shared" si="12"/>
        <v>419</v>
      </c>
      <c r="J421" s="13">
        <f t="shared" si="13"/>
        <v>436</v>
      </c>
      <c r="K421" s="64"/>
    </row>
    <row r="422" ht="18" customHeight="1" spans="1:11">
      <c r="A422" s="51">
        <v>2023106011015</v>
      </c>
      <c r="B422" s="70" t="s">
        <v>448</v>
      </c>
      <c r="C422" s="53" t="s">
        <v>33</v>
      </c>
      <c r="D422" s="35">
        <v>14</v>
      </c>
      <c r="E422" s="72">
        <v>43.0860759493671</v>
      </c>
      <c r="F422" s="35">
        <v>4</v>
      </c>
      <c r="G422" s="35">
        <v>6</v>
      </c>
      <c r="H422" s="35">
        <v>67.0860759493671</v>
      </c>
      <c r="I422" s="13">
        <f t="shared" si="12"/>
        <v>420</v>
      </c>
      <c r="J422" s="13">
        <f t="shared" si="13"/>
        <v>415</v>
      </c>
      <c r="K422" s="64"/>
    </row>
    <row r="423" ht="18" customHeight="1" spans="1:11">
      <c r="A423" s="36">
        <v>2023106010817</v>
      </c>
      <c r="B423" s="69" t="s">
        <v>449</v>
      </c>
      <c r="C423" s="37" t="s">
        <v>51</v>
      </c>
      <c r="D423" s="35">
        <v>14</v>
      </c>
      <c r="E423" s="35">
        <v>46.0405063291139</v>
      </c>
      <c r="F423" s="35">
        <v>4</v>
      </c>
      <c r="G423" s="35">
        <v>3</v>
      </c>
      <c r="H423" s="35">
        <v>67.0405063291139</v>
      </c>
      <c r="I423" s="13">
        <f t="shared" si="12"/>
        <v>421</v>
      </c>
      <c r="J423" s="13">
        <f t="shared" si="13"/>
        <v>345</v>
      </c>
      <c r="K423" s="64"/>
    </row>
    <row r="424" ht="18" customHeight="1" spans="1:11">
      <c r="A424" s="62">
        <v>2023106010714</v>
      </c>
      <c r="B424" s="60" t="s">
        <v>450</v>
      </c>
      <c r="C424" s="13" t="s">
        <v>49</v>
      </c>
      <c r="D424" s="35">
        <v>14.8</v>
      </c>
      <c r="E424" s="72">
        <v>44.6430379746835</v>
      </c>
      <c r="F424" s="35">
        <v>4.5</v>
      </c>
      <c r="G424" s="35">
        <v>3</v>
      </c>
      <c r="H424" s="35">
        <f>D424+E424+F424+G424</f>
        <v>66.9430379746835</v>
      </c>
      <c r="I424" s="13">
        <f t="shared" si="12"/>
        <v>422</v>
      </c>
      <c r="J424" s="13">
        <f t="shared" si="13"/>
        <v>382</v>
      </c>
      <c r="K424" s="64"/>
    </row>
    <row r="425" ht="18" customHeight="1" spans="1:11">
      <c r="A425" s="36">
        <v>2023106010918</v>
      </c>
      <c r="B425" s="69" t="s">
        <v>451</v>
      </c>
      <c r="C425" s="37" t="s">
        <v>16</v>
      </c>
      <c r="D425" s="63">
        <v>14</v>
      </c>
      <c r="E425" s="71">
        <v>42.873417721519</v>
      </c>
      <c r="F425" s="38">
        <v>4</v>
      </c>
      <c r="G425" s="38">
        <v>6</v>
      </c>
      <c r="H425" s="38">
        <f>D425+E425+F425+G425</f>
        <v>66.873417721519</v>
      </c>
      <c r="I425" s="13">
        <f t="shared" si="12"/>
        <v>423</v>
      </c>
      <c r="J425" s="13">
        <f t="shared" si="13"/>
        <v>421</v>
      </c>
      <c r="K425" s="64"/>
    </row>
    <row r="426" ht="18" customHeight="1" spans="1:11">
      <c r="A426" s="33">
        <v>2023106010132</v>
      </c>
      <c r="B426" s="67" t="s">
        <v>452</v>
      </c>
      <c r="C426" s="13" t="s">
        <v>30</v>
      </c>
      <c r="D426" s="35">
        <v>15.04</v>
      </c>
      <c r="E426" s="72">
        <v>40.8759493670886</v>
      </c>
      <c r="F426" s="35">
        <v>4.1</v>
      </c>
      <c r="G426" s="35">
        <v>6.8</v>
      </c>
      <c r="H426" s="35">
        <f>D426+E426+F426+G426</f>
        <v>66.8159493670886</v>
      </c>
      <c r="I426" s="13">
        <f t="shared" si="12"/>
        <v>424</v>
      </c>
      <c r="J426" s="13">
        <f t="shared" si="13"/>
        <v>453</v>
      </c>
      <c r="K426" s="20"/>
    </row>
    <row r="427" ht="18" customHeight="1" spans="1:11">
      <c r="A427" s="40">
        <v>2023106011203</v>
      </c>
      <c r="B427" s="41" t="s">
        <v>453</v>
      </c>
      <c r="C427" s="13" t="s">
        <v>18</v>
      </c>
      <c r="D427" s="35">
        <v>14</v>
      </c>
      <c r="E427" s="72">
        <v>42.9873417721519</v>
      </c>
      <c r="F427" s="35">
        <v>3.7</v>
      </c>
      <c r="G427" s="35">
        <v>6</v>
      </c>
      <c r="H427" s="35">
        <f>D427+E427+F427+G427</f>
        <v>66.6873417721519</v>
      </c>
      <c r="I427" s="13">
        <f t="shared" si="12"/>
        <v>425</v>
      </c>
      <c r="J427" s="13">
        <f t="shared" si="13"/>
        <v>419</v>
      </c>
      <c r="K427" s="64"/>
    </row>
    <row r="428" ht="18" customHeight="1" spans="1:11">
      <c r="A428" s="49">
        <v>2023106010336</v>
      </c>
      <c r="B428" s="70" t="s">
        <v>454</v>
      </c>
      <c r="C428" s="13" t="s">
        <v>57</v>
      </c>
      <c r="D428" s="35">
        <v>14</v>
      </c>
      <c r="E428" s="72">
        <v>42.6455696202532</v>
      </c>
      <c r="F428" s="35">
        <v>4</v>
      </c>
      <c r="G428" s="35">
        <v>6</v>
      </c>
      <c r="H428" s="35">
        <f>G428+F428+E428+D428</f>
        <v>66.6455696202532</v>
      </c>
      <c r="I428" s="13">
        <f t="shared" si="12"/>
        <v>426</v>
      </c>
      <c r="J428" s="13">
        <f t="shared" si="13"/>
        <v>422</v>
      </c>
      <c r="K428" s="64"/>
    </row>
    <row r="429" ht="18" customHeight="1" spans="1:11">
      <c r="A429" s="57">
        <v>2022101010934</v>
      </c>
      <c r="B429" s="65" t="s">
        <v>455</v>
      </c>
      <c r="C429" s="13" t="s">
        <v>45</v>
      </c>
      <c r="D429" s="35">
        <v>14</v>
      </c>
      <c r="E429" s="71">
        <v>42.5962025316456</v>
      </c>
      <c r="F429" s="35">
        <v>4</v>
      </c>
      <c r="G429" s="35">
        <v>6</v>
      </c>
      <c r="H429" s="35">
        <f>D429+E429+F429+G429</f>
        <v>66.5962025316456</v>
      </c>
      <c r="I429" s="13">
        <f t="shared" si="12"/>
        <v>427</v>
      </c>
      <c r="J429" s="13">
        <f t="shared" si="13"/>
        <v>425</v>
      </c>
      <c r="K429" s="64"/>
    </row>
    <row r="430" ht="18" customHeight="1" spans="1:11">
      <c r="A430" s="62">
        <v>2022101010115</v>
      </c>
      <c r="B430" s="78" t="s">
        <v>456</v>
      </c>
      <c r="C430" s="13" t="s">
        <v>49</v>
      </c>
      <c r="D430" s="35">
        <v>14</v>
      </c>
      <c r="E430" s="72">
        <v>42.4025316455696</v>
      </c>
      <c r="F430" s="35">
        <v>4</v>
      </c>
      <c r="G430" s="35">
        <v>6</v>
      </c>
      <c r="H430" s="35">
        <f>D430+E430+F430+G430</f>
        <v>66.4025316455696</v>
      </c>
      <c r="I430" s="13">
        <f t="shared" si="12"/>
        <v>428</v>
      </c>
      <c r="J430" s="13">
        <f t="shared" si="13"/>
        <v>426</v>
      </c>
      <c r="K430" s="64"/>
    </row>
    <row r="431" ht="18" customHeight="1" spans="1:11">
      <c r="A431" s="49">
        <v>2023106001510</v>
      </c>
      <c r="B431" s="73" t="s">
        <v>457</v>
      </c>
      <c r="C431" s="13" t="s">
        <v>27</v>
      </c>
      <c r="D431" s="35">
        <v>14.4</v>
      </c>
      <c r="E431" s="72">
        <v>41.7721518987342</v>
      </c>
      <c r="F431" s="35">
        <v>4</v>
      </c>
      <c r="G431" s="35">
        <v>6.2</v>
      </c>
      <c r="H431" s="35">
        <f>SUM(D431:G431)</f>
        <v>66.3721518987342</v>
      </c>
      <c r="I431" s="13">
        <f t="shared" si="12"/>
        <v>429</v>
      </c>
      <c r="J431" s="13">
        <f t="shared" si="13"/>
        <v>440</v>
      </c>
      <c r="K431" s="64"/>
    </row>
    <row r="432" ht="18" customHeight="1" spans="1:11">
      <c r="A432" s="36">
        <v>2023106010807</v>
      </c>
      <c r="B432" s="69" t="s">
        <v>458</v>
      </c>
      <c r="C432" s="37" t="s">
        <v>51</v>
      </c>
      <c r="D432" s="35">
        <v>14</v>
      </c>
      <c r="E432" s="72">
        <v>42.3341772151899</v>
      </c>
      <c r="F432" s="35">
        <v>4</v>
      </c>
      <c r="G432" s="35">
        <v>6</v>
      </c>
      <c r="H432" s="35">
        <v>66.3341772151899</v>
      </c>
      <c r="I432" s="13">
        <f t="shared" si="12"/>
        <v>430</v>
      </c>
      <c r="J432" s="13">
        <f t="shared" si="13"/>
        <v>428</v>
      </c>
      <c r="K432" s="64"/>
    </row>
    <row r="433" ht="18" customHeight="1" spans="1:11">
      <c r="A433" s="51">
        <v>2023106011001</v>
      </c>
      <c r="B433" s="70" t="s">
        <v>459</v>
      </c>
      <c r="C433" s="53" t="s">
        <v>33</v>
      </c>
      <c r="D433" s="35">
        <v>14</v>
      </c>
      <c r="E433" s="72">
        <v>41.0050632911392</v>
      </c>
      <c r="F433" s="35">
        <v>4.5</v>
      </c>
      <c r="G433" s="35">
        <v>6.8</v>
      </c>
      <c r="H433" s="35">
        <v>66.3050632911392</v>
      </c>
      <c r="I433" s="13">
        <f t="shared" si="12"/>
        <v>431</v>
      </c>
      <c r="J433" s="13">
        <f t="shared" si="13"/>
        <v>450</v>
      </c>
      <c r="K433" s="64"/>
    </row>
    <row r="434" ht="18" customHeight="1" spans="1:11">
      <c r="A434" s="62">
        <v>2023106010703</v>
      </c>
      <c r="B434" s="78" t="s">
        <v>460</v>
      </c>
      <c r="C434" s="13" t="s">
        <v>49</v>
      </c>
      <c r="D434" s="35">
        <v>14</v>
      </c>
      <c r="E434" s="72">
        <v>42.0759493670886</v>
      </c>
      <c r="F434" s="35">
        <v>4.2</v>
      </c>
      <c r="G434" s="35">
        <v>6</v>
      </c>
      <c r="H434" s="35">
        <f>D434+E434+F434+G434</f>
        <v>66.2759493670886</v>
      </c>
      <c r="I434" s="13">
        <f t="shared" si="12"/>
        <v>432</v>
      </c>
      <c r="J434" s="13">
        <f t="shared" si="13"/>
        <v>435</v>
      </c>
      <c r="K434" s="64"/>
    </row>
    <row r="435" ht="18" customHeight="1" spans="1:11">
      <c r="A435" s="36">
        <v>2023106010837</v>
      </c>
      <c r="B435" s="69" t="s">
        <v>461</v>
      </c>
      <c r="C435" s="37" t="s">
        <v>51</v>
      </c>
      <c r="D435" s="35">
        <v>14</v>
      </c>
      <c r="E435" s="72">
        <v>42.220253164557</v>
      </c>
      <c r="F435" s="35">
        <v>4</v>
      </c>
      <c r="G435" s="35">
        <v>6</v>
      </c>
      <c r="H435" s="35">
        <v>66.220253164557</v>
      </c>
      <c r="I435" s="13">
        <f t="shared" si="12"/>
        <v>433</v>
      </c>
      <c r="J435" s="13">
        <f t="shared" si="13"/>
        <v>430</v>
      </c>
      <c r="K435" s="64"/>
    </row>
    <row r="436" ht="18" customHeight="1" spans="1:11">
      <c r="A436" s="33">
        <v>2023106010407</v>
      </c>
      <c r="B436" s="68" t="s">
        <v>462</v>
      </c>
      <c r="C436" s="43" t="s">
        <v>20</v>
      </c>
      <c r="D436" s="35">
        <v>14</v>
      </c>
      <c r="E436" s="72">
        <v>42.1784810126582</v>
      </c>
      <c r="F436" s="35">
        <v>4</v>
      </c>
      <c r="G436" s="35">
        <v>6</v>
      </c>
      <c r="H436" s="35">
        <f>SUM(D436,E436,F436,G436)</f>
        <v>66.1784810126582</v>
      </c>
      <c r="I436" s="13">
        <f t="shared" si="12"/>
        <v>434</v>
      </c>
      <c r="J436" s="13">
        <f t="shared" si="13"/>
        <v>432</v>
      </c>
      <c r="K436" s="64"/>
    </row>
    <row r="437" ht="18" customHeight="1" spans="1:11">
      <c r="A437" s="54">
        <v>2023106011101</v>
      </c>
      <c r="B437" s="55" t="s">
        <v>463</v>
      </c>
      <c r="C437" s="13" t="s">
        <v>42</v>
      </c>
      <c r="D437" s="56">
        <v>14</v>
      </c>
      <c r="E437" s="72">
        <v>42.0911392405063</v>
      </c>
      <c r="F437" s="56">
        <v>4</v>
      </c>
      <c r="G437" s="56">
        <v>6</v>
      </c>
      <c r="H437" s="48">
        <f>SUM(D437:G437)</f>
        <v>66.0911392405063</v>
      </c>
      <c r="I437" s="13">
        <f t="shared" si="12"/>
        <v>435</v>
      </c>
      <c r="J437" s="13">
        <f t="shared" si="13"/>
        <v>434</v>
      </c>
      <c r="K437" s="64"/>
    </row>
    <row r="438" ht="18" customHeight="1" spans="1:11">
      <c r="A438" s="44">
        <v>2023106010201</v>
      </c>
      <c r="B438" s="67" t="s">
        <v>464</v>
      </c>
      <c r="C438" s="46" t="s">
        <v>25</v>
      </c>
      <c r="D438" s="35">
        <v>14</v>
      </c>
      <c r="E438" s="80">
        <v>45.08</v>
      </c>
      <c r="F438" s="48">
        <v>4</v>
      </c>
      <c r="G438" s="48">
        <v>3</v>
      </c>
      <c r="H438" s="48">
        <v>66.08</v>
      </c>
      <c r="I438" s="13">
        <f t="shared" si="12"/>
        <v>436</v>
      </c>
      <c r="J438" s="13">
        <f t="shared" si="13"/>
        <v>372</v>
      </c>
      <c r="K438" s="64"/>
    </row>
    <row r="439" ht="18" customHeight="1" spans="1:11">
      <c r="A439" s="44">
        <v>2023106010203</v>
      </c>
      <c r="B439" s="67" t="s">
        <v>465</v>
      </c>
      <c r="C439" s="46" t="s">
        <v>25</v>
      </c>
      <c r="D439" s="35">
        <v>14</v>
      </c>
      <c r="E439" s="77">
        <v>41.94</v>
      </c>
      <c r="F439" s="48">
        <v>4</v>
      </c>
      <c r="G439" s="48">
        <v>6</v>
      </c>
      <c r="H439" s="48">
        <v>65.94</v>
      </c>
      <c r="I439" s="13">
        <f t="shared" si="12"/>
        <v>437</v>
      </c>
      <c r="J439" s="13">
        <f t="shared" si="13"/>
        <v>438</v>
      </c>
      <c r="K439" s="64"/>
    </row>
    <row r="440" ht="18" customHeight="1" spans="1:11">
      <c r="A440" s="44">
        <v>2023106010205</v>
      </c>
      <c r="B440" s="67" t="s">
        <v>466</v>
      </c>
      <c r="C440" s="46" t="s">
        <v>25</v>
      </c>
      <c r="D440" s="35">
        <v>14.2</v>
      </c>
      <c r="E440" s="77">
        <v>41.01</v>
      </c>
      <c r="F440" s="48">
        <v>4.7</v>
      </c>
      <c r="G440" s="48">
        <v>6</v>
      </c>
      <c r="H440" s="48">
        <v>65.91</v>
      </c>
      <c r="I440" s="13">
        <f t="shared" si="12"/>
        <v>438</v>
      </c>
      <c r="J440" s="13">
        <f t="shared" si="13"/>
        <v>449</v>
      </c>
      <c r="K440" s="64"/>
    </row>
    <row r="441" ht="18" customHeight="1" spans="1:11">
      <c r="A441" s="49">
        <v>2023106010506</v>
      </c>
      <c r="B441" s="73" t="s">
        <v>467</v>
      </c>
      <c r="C441" s="13" t="s">
        <v>27</v>
      </c>
      <c r="D441" s="35">
        <v>14</v>
      </c>
      <c r="E441" s="72">
        <v>41.346835443038</v>
      </c>
      <c r="F441" s="35">
        <v>4</v>
      </c>
      <c r="G441" s="35">
        <v>6.4</v>
      </c>
      <c r="H441" s="35">
        <f>SUM(D441:G441)</f>
        <v>65.746835443038</v>
      </c>
      <c r="I441" s="13">
        <f t="shared" si="12"/>
        <v>439</v>
      </c>
      <c r="J441" s="13">
        <f t="shared" si="13"/>
        <v>446</v>
      </c>
      <c r="K441" s="64"/>
    </row>
    <row r="442" ht="18" customHeight="1" spans="1:11">
      <c r="A442" s="62">
        <v>2023106010704</v>
      </c>
      <c r="B442" s="78" t="s">
        <v>468</v>
      </c>
      <c r="C442" s="13" t="s">
        <v>49</v>
      </c>
      <c r="D442" s="35">
        <v>14</v>
      </c>
      <c r="E442" s="72">
        <v>41.726582278481</v>
      </c>
      <c r="F442" s="35">
        <v>4</v>
      </c>
      <c r="G442" s="35">
        <v>6</v>
      </c>
      <c r="H442" s="35">
        <f>D442+E442+F442+G442</f>
        <v>65.726582278481</v>
      </c>
      <c r="I442" s="13">
        <f t="shared" si="12"/>
        <v>440</v>
      </c>
      <c r="J442" s="13">
        <f t="shared" si="13"/>
        <v>441</v>
      </c>
      <c r="K442" s="64"/>
    </row>
    <row r="443" ht="18" customHeight="1" spans="1:11">
      <c r="A443" s="49">
        <v>2024106040135</v>
      </c>
      <c r="B443" s="73" t="s">
        <v>469</v>
      </c>
      <c r="C443" s="13" t="s">
        <v>27</v>
      </c>
      <c r="D443" s="35">
        <v>14</v>
      </c>
      <c r="E443" s="72">
        <v>41.673417721519</v>
      </c>
      <c r="F443" s="35">
        <v>4</v>
      </c>
      <c r="G443" s="35">
        <v>6</v>
      </c>
      <c r="H443" s="35">
        <f>SUM(D443:G443)</f>
        <v>65.673417721519</v>
      </c>
      <c r="I443" s="13">
        <f t="shared" si="12"/>
        <v>441</v>
      </c>
      <c r="J443" s="13">
        <f t="shared" si="13"/>
        <v>442</v>
      </c>
      <c r="K443" s="64"/>
    </row>
    <row r="444" ht="18" customHeight="1" spans="1:11">
      <c r="A444" s="51">
        <v>2023106011018</v>
      </c>
      <c r="B444" s="70" t="s">
        <v>470</v>
      </c>
      <c r="C444" s="53" t="s">
        <v>33</v>
      </c>
      <c r="D444" s="35">
        <v>14</v>
      </c>
      <c r="E444" s="72">
        <v>41.620253164557</v>
      </c>
      <c r="F444" s="35">
        <v>4</v>
      </c>
      <c r="G444" s="35">
        <v>6</v>
      </c>
      <c r="H444" s="35">
        <v>65.620253164557</v>
      </c>
      <c r="I444" s="13">
        <f t="shared" si="12"/>
        <v>442</v>
      </c>
      <c r="J444" s="13">
        <f t="shared" si="13"/>
        <v>443</v>
      </c>
      <c r="K444" s="64"/>
    </row>
    <row r="445" ht="18" customHeight="1" spans="1:11">
      <c r="A445" s="49">
        <v>2023106010315</v>
      </c>
      <c r="B445" s="70" t="s">
        <v>471</v>
      </c>
      <c r="C445" s="13" t="s">
        <v>57</v>
      </c>
      <c r="D445" s="35">
        <v>14</v>
      </c>
      <c r="E445" s="72">
        <v>44.5215189873418</v>
      </c>
      <c r="F445" s="35">
        <v>4</v>
      </c>
      <c r="G445" s="35">
        <v>3</v>
      </c>
      <c r="H445" s="35">
        <f>G445+F445+E445+D445</f>
        <v>65.5215189873418</v>
      </c>
      <c r="I445" s="13">
        <f t="shared" si="12"/>
        <v>443</v>
      </c>
      <c r="J445" s="13">
        <f t="shared" si="13"/>
        <v>386</v>
      </c>
      <c r="K445" s="64"/>
    </row>
    <row r="446" ht="18" customHeight="1" spans="1:11">
      <c r="A446" s="62">
        <v>2023106010707</v>
      </c>
      <c r="B446" s="78" t="s">
        <v>472</v>
      </c>
      <c r="C446" s="13" t="s">
        <v>49</v>
      </c>
      <c r="D446" s="35">
        <v>14.8</v>
      </c>
      <c r="E446" s="72">
        <v>43.0329113924051</v>
      </c>
      <c r="F446" s="35">
        <v>4.6</v>
      </c>
      <c r="G446" s="35">
        <v>3</v>
      </c>
      <c r="H446" s="35">
        <f>D446+E446+F446+G446</f>
        <v>65.4329113924051</v>
      </c>
      <c r="I446" s="13">
        <f t="shared" si="12"/>
        <v>444</v>
      </c>
      <c r="J446" s="13">
        <f t="shared" si="13"/>
        <v>418</v>
      </c>
      <c r="K446" s="64"/>
    </row>
    <row r="447" ht="18" customHeight="1" spans="1:11">
      <c r="A447" s="49">
        <v>2023106010303</v>
      </c>
      <c r="B447" s="61" t="s">
        <v>473</v>
      </c>
      <c r="C447" s="13" t="s">
        <v>57</v>
      </c>
      <c r="D447" s="35">
        <v>14</v>
      </c>
      <c r="E447" s="72">
        <v>44.3848101265823</v>
      </c>
      <c r="F447" s="35">
        <v>4</v>
      </c>
      <c r="G447" s="35">
        <v>3</v>
      </c>
      <c r="H447" s="35">
        <f>G447+F447+E447+D447</f>
        <v>65.3848101265823</v>
      </c>
      <c r="I447" s="13">
        <f t="shared" si="12"/>
        <v>445</v>
      </c>
      <c r="J447" s="13">
        <f t="shared" si="13"/>
        <v>388</v>
      </c>
      <c r="K447" s="64"/>
    </row>
    <row r="448" ht="18" customHeight="1" spans="1:11">
      <c r="A448" s="40">
        <v>2023106011201</v>
      </c>
      <c r="B448" s="74" t="s">
        <v>474</v>
      </c>
      <c r="C448" s="13" t="s">
        <v>18</v>
      </c>
      <c r="D448" s="35">
        <v>14</v>
      </c>
      <c r="E448" s="72">
        <v>41.1417721518987</v>
      </c>
      <c r="F448" s="35">
        <v>4</v>
      </c>
      <c r="G448" s="35">
        <v>6</v>
      </c>
      <c r="H448" s="35">
        <f>D448+E448+F448+G448</f>
        <v>65.1417721518987</v>
      </c>
      <c r="I448" s="13">
        <f t="shared" si="12"/>
        <v>446</v>
      </c>
      <c r="J448" s="13">
        <f t="shared" si="13"/>
        <v>448</v>
      </c>
      <c r="K448" s="64"/>
    </row>
    <row r="449" ht="18" customHeight="1" spans="1:11">
      <c r="A449" s="36">
        <v>2023106010808</v>
      </c>
      <c r="B449" s="69" t="s">
        <v>475</v>
      </c>
      <c r="C449" s="37" t="s">
        <v>51</v>
      </c>
      <c r="D449" s="35">
        <v>14</v>
      </c>
      <c r="E449" s="72">
        <v>43.7164556962025</v>
      </c>
      <c r="F449" s="35">
        <v>4.25</v>
      </c>
      <c r="G449" s="35">
        <v>3</v>
      </c>
      <c r="H449" s="35">
        <v>64.9664556962025</v>
      </c>
      <c r="I449" s="13">
        <f t="shared" si="12"/>
        <v>447</v>
      </c>
      <c r="J449" s="13">
        <f t="shared" si="13"/>
        <v>398</v>
      </c>
      <c r="K449" s="64"/>
    </row>
    <row r="450" ht="18" customHeight="1" spans="1:11">
      <c r="A450" s="33">
        <v>2023106010104</v>
      </c>
      <c r="B450" s="67" t="s">
        <v>476</v>
      </c>
      <c r="C450" s="13" t="s">
        <v>30</v>
      </c>
      <c r="D450" s="35">
        <v>14.24</v>
      </c>
      <c r="E450" s="72">
        <v>43.6025316455696</v>
      </c>
      <c r="F450" s="35">
        <v>4.1</v>
      </c>
      <c r="G450" s="35">
        <v>3</v>
      </c>
      <c r="H450" s="35">
        <f>D450+E450+F450+G450</f>
        <v>64.9425316455696</v>
      </c>
      <c r="I450" s="13">
        <f t="shared" si="12"/>
        <v>448</v>
      </c>
      <c r="J450" s="13">
        <f t="shared" si="13"/>
        <v>401</v>
      </c>
      <c r="K450" s="20"/>
    </row>
    <row r="451" ht="18" customHeight="1" spans="1:11">
      <c r="A451" s="49">
        <v>2023106010502</v>
      </c>
      <c r="B451" s="73" t="s">
        <v>477</v>
      </c>
      <c r="C451" s="13" t="s">
        <v>27</v>
      </c>
      <c r="D451" s="35">
        <v>14</v>
      </c>
      <c r="E451" s="72">
        <v>40.7316455696202</v>
      </c>
      <c r="F451" s="35">
        <v>4</v>
      </c>
      <c r="G451" s="35">
        <v>6.2</v>
      </c>
      <c r="H451" s="35">
        <f>SUM(D451:G451)</f>
        <v>64.9316455696202</v>
      </c>
      <c r="I451" s="13">
        <f t="shared" ref="I451:I498" si="14">RANK(H451,$H$3:$H$498,0)</f>
        <v>449</v>
      </c>
      <c r="J451" s="13">
        <f t="shared" ref="J451:J498" si="15">RANK(E451,$E$3:$E$498,0)</f>
        <v>454</v>
      </c>
      <c r="K451" s="64"/>
    </row>
    <row r="452" ht="18" customHeight="1" spans="1:11">
      <c r="A452" s="36">
        <v>2023106010932</v>
      </c>
      <c r="B452" s="69" t="s">
        <v>478</v>
      </c>
      <c r="C452" s="37" t="s">
        <v>16</v>
      </c>
      <c r="D452" s="63">
        <v>14.4</v>
      </c>
      <c r="E452" s="71">
        <v>40.4278481012658</v>
      </c>
      <c r="F452" s="38">
        <v>4.1</v>
      </c>
      <c r="G452" s="38">
        <v>6</v>
      </c>
      <c r="H452" s="38">
        <f>D452+E452+F452+G452</f>
        <v>64.9278481012658</v>
      </c>
      <c r="I452" s="13">
        <f t="shared" si="14"/>
        <v>450</v>
      </c>
      <c r="J452" s="13">
        <f t="shared" si="15"/>
        <v>459</v>
      </c>
      <c r="K452" s="64"/>
    </row>
    <row r="453" ht="18" customHeight="1" spans="1:11">
      <c r="A453" s="57">
        <v>2023106010613</v>
      </c>
      <c r="B453" s="65" t="s">
        <v>479</v>
      </c>
      <c r="C453" s="13" t="s">
        <v>45</v>
      </c>
      <c r="D453" s="35">
        <v>14</v>
      </c>
      <c r="E453" s="71">
        <v>40.6405063291139</v>
      </c>
      <c r="F453" s="35">
        <v>4.1</v>
      </c>
      <c r="G453" s="35">
        <v>6</v>
      </c>
      <c r="H453" s="35">
        <f>D453+E453+F453+G453</f>
        <v>64.7405063291139</v>
      </c>
      <c r="I453" s="13">
        <f t="shared" si="14"/>
        <v>451</v>
      </c>
      <c r="J453" s="13">
        <f t="shared" si="15"/>
        <v>455</v>
      </c>
      <c r="K453" s="64"/>
    </row>
    <row r="454" ht="18" customHeight="1" spans="1:11">
      <c r="A454" s="54">
        <v>2023106011114</v>
      </c>
      <c r="B454" s="55" t="s">
        <v>480</v>
      </c>
      <c r="C454" s="13" t="s">
        <v>42</v>
      </c>
      <c r="D454" s="56">
        <v>14.4</v>
      </c>
      <c r="E454" s="72">
        <v>40.2987341772152</v>
      </c>
      <c r="F454" s="56">
        <v>4</v>
      </c>
      <c r="G454" s="56">
        <v>6</v>
      </c>
      <c r="H454" s="48">
        <f>SUM(D454:G454)</f>
        <v>64.6987341772152</v>
      </c>
      <c r="I454" s="13">
        <f t="shared" si="14"/>
        <v>452</v>
      </c>
      <c r="J454" s="13">
        <f t="shared" si="15"/>
        <v>461</v>
      </c>
      <c r="K454" s="64"/>
    </row>
    <row r="455" ht="18" customHeight="1" spans="1:11">
      <c r="A455" s="49">
        <v>2023106010517</v>
      </c>
      <c r="B455" s="73" t="s">
        <v>481</v>
      </c>
      <c r="C455" s="13" t="s">
        <v>27</v>
      </c>
      <c r="D455" s="35">
        <v>14</v>
      </c>
      <c r="E455" s="72">
        <v>40.3746835443038</v>
      </c>
      <c r="F455" s="35">
        <v>4</v>
      </c>
      <c r="G455" s="35">
        <v>6</v>
      </c>
      <c r="H455" s="35">
        <f>SUM(D455:G455)</f>
        <v>64.3746835443038</v>
      </c>
      <c r="I455" s="13">
        <f t="shared" si="14"/>
        <v>453</v>
      </c>
      <c r="J455" s="13">
        <f t="shared" si="15"/>
        <v>460</v>
      </c>
      <c r="K455" s="64"/>
    </row>
    <row r="456" ht="18" customHeight="1" spans="1:11">
      <c r="A456" s="33">
        <v>2022101010501</v>
      </c>
      <c r="B456" s="68" t="s">
        <v>482</v>
      </c>
      <c r="C456" s="43" t="s">
        <v>20</v>
      </c>
      <c r="D456" s="35">
        <v>14</v>
      </c>
      <c r="E456" s="72">
        <v>40.2303797468354</v>
      </c>
      <c r="F456" s="35">
        <v>4</v>
      </c>
      <c r="G456" s="35">
        <v>6</v>
      </c>
      <c r="H456" s="35">
        <f>SUM(D456,E456,F456,G456)</f>
        <v>64.2303797468354</v>
      </c>
      <c r="I456" s="13">
        <f t="shared" si="14"/>
        <v>454</v>
      </c>
      <c r="J456" s="13">
        <f t="shared" si="15"/>
        <v>462</v>
      </c>
      <c r="K456" s="64"/>
    </row>
    <row r="457" ht="18" customHeight="1" spans="1:11">
      <c r="A457" s="49">
        <v>2023106010314</v>
      </c>
      <c r="B457" s="70" t="s">
        <v>483</v>
      </c>
      <c r="C457" s="13" t="s">
        <v>57</v>
      </c>
      <c r="D457" s="35">
        <v>14</v>
      </c>
      <c r="E457" s="72">
        <v>43.1316455696202</v>
      </c>
      <c r="F457" s="35">
        <v>4</v>
      </c>
      <c r="G457" s="35">
        <v>3</v>
      </c>
      <c r="H457" s="35">
        <f>G457+F457+E457+D457</f>
        <v>64.1316455696202</v>
      </c>
      <c r="I457" s="13">
        <f t="shared" si="14"/>
        <v>455</v>
      </c>
      <c r="J457" s="13">
        <f t="shared" si="15"/>
        <v>411</v>
      </c>
      <c r="K457" s="64"/>
    </row>
    <row r="458" ht="18" customHeight="1" spans="1:11">
      <c r="A458" s="49">
        <v>2023106010309</v>
      </c>
      <c r="B458" s="70" t="s">
        <v>484</v>
      </c>
      <c r="C458" s="13" t="s">
        <v>57</v>
      </c>
      <c r="D458" s="35">
        <v>14</v>
      </c>
      <c r="E458" s="72">
        <v>43.0746835443038</v>
      </c>
      <c r="F458" s="35">
        <v>4</v>
      </c>
      <c r="G458" s="35">
        <v>3</v>
      </c>
      <c r="H458" s="35">
        <f>G458+F458+E458+D458</f>
        <v>64.0746835443038</v>
      </c>
      <c r="I458" s="13">
        <f t="shared" si="14"/>
        <v>456</v>
      </c>
      <c r="J458" s="13">
        <f t="shared" si="15"/>
        <v>416</v>
      </c>
      <c r="K458" s="64"/>
    </row>
    <row r="459" ht="18" customHeight="1" spans="1:11">
      <c r="A459" s="57">
        <v>2023106010615</v>
      </c>
      <c r="B459" s="65" t="s">
        <v>485</v>
      </c>
      <c r="C459" s="13" t="s">
        <v>45</v>
      </c>
      <c r="D459" s="35">
        <v>14</v>
      </c>
      <c r="E459" s="71">
        <v>39.7215189873418</v>
      </c>
      <c r="F459" s="35">
        <v>4</v>
      </c>
      <c r="G459" s="35">
        <v>6</v>
      </c>
      <c r="H459" s="35">
        <f>D459+E459+F459+G459</f>
        <v>63.7215189873418</v>
      </c>
      <c r="I459" s="13">
        <f t="shared" si="14"/>
        <v>457</v>
      </c>
      <c r="J459" s="13">
        <f t="shared" si="15"/>
        <v>464</v>
      </c>
      <c r="K459" s="64"/>
    </row>
    <row r="460" ht="18" customHeight="1" spans="1:11">
      <c r="A460" s="51">
        <v>2023106011019</v>
      </c>
      <c r="B460" s="70" t="s">
        <v>486</v>
      </c>
      <c r="C460" s="53" t="s">
        <v>33</v>
      </c>
      <c r="D460" s="35">
        <v>14</v>
      </c>
      <c r="E460" s="72">
        <v>39.6911392405063</v>
      </c>
      <c r="F460" s="35">
        <v>4</v>
      </c>
      <c r="G460" s="35">
        <v>6</v>
      </c>
      <c r="H460" s="35">
        <v>63.6911392405063</v>
      </c>
      <c r="I460" s="13">
        <f t="shared" si="14"/>
        <v>458</v>
      </c>
      <c r="J460" s="13">
        <f t="shared" si="15"/>
        <v>465</v>
      </c>
      <c r="K460" s="64"/>
    </row>
    <row r="461" ht="18" customHeight="1" spans="1:11">
      <c r="A461" s="36">
        <v>2023106010820</v>
      </c>
      <c r="B461" s="69" t="s">
        <v>487</v>
      </c>
      <c r="C461" s="37" t="s">
        <v>51</v>
      </c>
      <c r="D461" s="35">
        <v>14</v>
      </c>
      <c r="E461" s="72">
        <v>42.6455696202532</v>
      </c>
      <c r="F461" s="35">
        <v>4</v>
      </c>
      <c r="G461" s="35">
        <v>3</v>
      </c>
      <c r="H461" s="35">
        <v>63.6455696202532</v>
      </c>
      <c r="I461" s="13">
        <f t="shared" si="14"/>
        <v>459</v>
      </c>
      <c r="J461" s="13">
        <f t="shared" si="15"/>
        <v>422</v>
      </c>
      <c r="K461" s="64"/>
    </row>
    <row r="462" ht="18" customHeight="1" spans="1:11">
      <c r="A462" s="57">
        <v>2022101011014</v>
      </c>
      <c r="B462" s="65" t="s">
        <v>488</v>
      </c>
      <c r="C462" s="13" t="s">
        <v>45</v>
      </c>
      <c r="D462" s="35">
        <v>14</v>
      </c>
      <c r="E462" s="71">
        <v>39.6379746835443</v>
      </c>
      <c r="F462" s="35">
        <v>4</v>
      </c>
      <c r="G462" s="35">
        <v>6</v>
      </c>
      <c r="H462" s="35">
        <f>D462+E462+F462+G462</f>
        <v>63.6379746835443</v>
      </c>
      <c r="I462" s="13">
        <f t="shared" si="14"/>
        <v>460</v>
      </c>
      <c r="J462" s="13">
        <f t="shared" si="15"/>
        <v>466</v>
      </c>
      <c r="K462" s="64"/>
    </row>
    <row r="463" ht="18" customHeight="1" spans="1:11">
      <c r="A463" s="33">
        <v>2022101010736</v>
      </c>
      <c r="B463" s="67" t="s">
        <v>489</v>
      </c>
      <c r="C463" s="13" t="s">
        <v>30</v>
      </c>
      <c r="D463" s="35">
        <v>14.88</v>
      </c>
      <c r="E463" s="72">
        <v>38.7113924050633</v>
      </c>
      <c r="F463" s="35">
        <v>4</v>
      </c>
      <c r="G463" s="35">
        <v>6</v>
      </c>
      <c r="H463" s="35">
        <f>D463+E463+F463+G463</f>
        <v>63.5913924050633</v>
      </c>
      <c r="I463" s="13">
        <f t="shared" si="14"/>
        <v>461</v>
      </c>
      <c r="J463" s="13">
        <f t="shared" si="15"/>
        <v>471</v>
      </c>
      <c r="K463" s="20"/>
    </row>
    <row r="464" ht="18" customHeight="1" spans="1:11">
      <c r="A464" s="57">
        <v>2022101010203</v>
      </c>
      <c r="B464" s="65" t="s">
        <v>490</v>
      </c>
      <c r="C464" s="13" t="s">
        <v>45</v>
      </c>
      <c r="D464" s="35">
        <v>14</v>
      </c>
      <c r="E464" s="71">
        <v>39.5696202531646</v>
      </c>
      <c r="F464" s="35">
        <v>4</v>
      </c>
      <c r="G464" s="35">
        <v>6</v>
      </c>
      <c r="H464" s="35">
        <f>D464+E464+F464+G464</f>
        <v>63.5696202531646</v>
      </c>
      <c r="I464" s="13">
        <f t="shared" si="14"/>
        <v>462</v>
      </c>
      <c r="J464" s="13">
        <f t="shared" si="15"/>
        <v>467</v>
      </c>
      <c r="K464" s="64"/>
    </row>
    <row r="465" ht="18" customHeight="1" spans="1:11">
      <c r="A465" s="49">
        <v>2023106010332</v>
      </c>
      <c r="B465" s="70" t="s">
        <v>491</v>
      </c>
      <c r="C465" s="13" t="s">
        <v>57</v>
      </c>
      <c r="D465" s="35">
        <v>14</v>
      </c>
      <c r="E465" s="72">
        <v>39.5544303797468</v>
      </c>
      <c r="F465" s="35">
        <v>4</v>
      </c>
      <c r="G465" s="35">
        <v>6</v>
      </c>
      <c r="H465" s="35">
        <f>G465+F465+E465+D465</f>
        <v>63.5544303797468</v>
      </c>
      <c r="I465" s="13">
        <f t="shared" si="14"/>
        <v>463</v>
      </c>
      <c r="J465" s="13">
        <f t="shared" si="15"/>
        <v>468</v>
      </c>
      <c r="K465" s="64"/>
    </row>
    <row r="466" ht="18" customHeight="1" spans="1:11">
      <c r="A466" s="40">
        <v>2023106011204</v>
      </c>
      <c r="B466" s="74" t="s">
        <v>492</v>
      </c>
      <c r="C466" s="13" t="s">
        <v>18</v>
      </c>
      <c r="D466" s="35">
        <v>14</v>
      </c>
      <c r="E466" s="72">
        <v>39.3721518987342</v>
      </c>
      <c r="F466" s="35">
        <v>4</v>
      </c>
      <c r="G466" s="35">
        <v>6</v>
      </c>
      <c r="H466" s="35">
        <f>D466+E466+F466+G466</f>
        <v>63.3721518987342</v>
      </c>
      <c r="I466" s="13">
        <f t="shared" si="14"/>
        <v>464</v>
      </c>
      <c r="J466" s="13">
        <f t="shared" si="15"/>
        <v>469</v>
      </c>
      <c r="K466" s="64"/>
    </row>
    <row r="467" ht="18" customHeight="1" spans="1:11">
      <c r="A467" s="66">
        <v>2023106010902</v>
      </c>
      <c r="B467" s="69" t="s">
        <v>493</v>
      </c>
      <c r="C467" s="37" t="s">
        <v>16</v>
      </c>
      <c r="D467" s="63">
        <v>14</v>
      </c>
      <c r="E467" s="71">
        <v>39.326582278481</v>
      </c>
      <c r="F467" s="38">
        <v>4</v>
      </c>
      <c r="G467" s="38">
        <v>6</v>
      </c>
      <c r="H467" s="38">
        <f>D467+E467+F467+G467</f>
        <v>63.326582278481</v>
      </c>
      <c r="I467" s="13">
        <f t="shared" si="14"/>
        <v>465</v>
      </c>
      <c r="J467" s="13">
        <f t="shared" si="15"/>
        <v>470</v>
      </c>
      <c r="K467" s="64"/>
    </row>
    <row r="468" ht="18" customHeight="1" spans="1:11">
      <c r="A468" s="62">
        <v>2023106010706</v>
      </c>
      <c r="B468" s="78" t="s">
        <v>494</v>
      </c>
      <c r="C468" s="13" t="s">
        <v>49</v>
      </c>
      <c r="D468" s="35">
        <v>14.8</v>
      </c>
      <c r="E468" s="72">
        <v>40.9367088607595</v>
      </c>
      <c r="F468" s="35">
        <v>4.2</v>
      </c>
      <c r="G468" s="35">
        <v>3</v>
      </c>
      <c r="H468" s="35">
        <f>D468+E468+F468+G468</f>
        <v>62.9367088607595</v>
      </c>
      <c r="I468" s="13">
        <f t="shared" si="14"/>
        <v>466</v>
      </c>
      <c r="J468" s="13">
        <f t="shared" si="15"/>
        <v>452</v>
      </c>
      <c r="K468" s="64"/>
    </row>
    <row r="469" ht="18" customHeight="1" spans="1:11">
      <c r="A469" s="33">
        <v>2023106010406</v>
      </c>
      <c r="B469" s="68" t="s">
        <v>495</v>
      </c>
      <c r="C469" s="43" t="s">
        <v>20</v>
      </c>
      <c r="D469" s="35">
        <v>14</v>
      </c>
      <c r="E469" s="72">
        <v>41.5063291139241</v>
      </c>
      <c r="F469" s="35">
        <v>4</v>
      </c>
      <c r="G469" s="35">
        <v>3</v>
      </c>
      <c r="H469" s="35">
        <f>SUM(D469,E469,F469,G469)</f>
        <v>62.5063291139241</v>
      </c>
      <c r="I469" s="13">
        <f t="shared" si="14"/>
        <v>467</v>
      </c>
      <c r="J469" s="13">
        <f t="shared" si="15"/>
        <v>445</v>
      </c>
      <c r="K469" s="64"/>
    </row>
    <row r="470" ht="18" customHeight="1" spans="1:11">
      <c r="A470" s="49">
        <v>2023106010535</v>
      </c>
      <c r="B470" s="73" t="s">
        <v>496</v>
      </c>
      <c r="C470" s="13" t="s">
        <v>27</v>
      </c>
      <c r="D470" s="35">
        <v>14</v>
      </c>
      <c r="E470" s="72">
        <v>38.4455696202532</v>
      </c>
      <c r="F470" s="35">
        <v>4</v>
      </c>
      <c r="G470" s="35">
        <v>6</v>
      </c>
      <c r="H470" s="35">
        <f>SUM(D470:G470)</f>
        <v>62.4455696202532</v>
      </c>
      <c r="I470" s="13">
        <f t="shared" si="14"/>
        <v>468</v>
      </c>
      <c r="J470" s="13">
        <f t="shared" si="15"/>
        <v>473</v>
      </c>
      <c r="K470" s="64"/>
    </row>
    <row r="471" ht="18" customHeight="1" spans="1:11">
      <c r="A471" s="66">
        <v>2023106010903</v>
      </c>
      <c r="B471" s="69" t="s">
        <v>497</v>
      </c>
      <c r="C471" s="37" t="s">
        <v>16</v>
      </c>
      <c r="D471" s="63">
        <v>14</v>
      </c>
      <c r="E471" s="71">
        <v>38.0430379746835</v>
      </c>
      <c r="F471" s="38">
        <v>4</v>
      </c>
      <c r="G471" s="38">
        <v>6</v>
      </c>
      <c r="H471" s="38">
        <f>D471+E471+F471+G471</f>
        <v>62.0430379746835</v>
      </c>
      <c r="I471" s="13">
        <f t="shared" si="14"/>
        <v>469</v>
      </c>
      <c r="J471" s="13">
        <f t="shared" si="15"/>
        <v>475</v>
      </c>
      <c r="K471" s="64"/>
    </row>
    <row r="472" ht="18" customHeight="1" spans="1:11">
      <c r="A472" s="33">
        <v>2023106010401</v>
      </c>
      <c r="B472" s="68" t="s">
        <v>498</v>
      </c>
      <c r="C472" s="43" t="s">
        <v>20</v>
      </c>
      <c r="D472" s="35">
        <v>14</v>
      </c>
      <c r="E472" s="72">
        <v>40.9708860759494</v>
      </c>
      <c r="F472" s="35">
        <v>4</v>
      </c>
      <c r="G472" s="35">
        <v>3</v>
      </c>
      <c r="H472" s="35">
        <f>SUM(D472,E472,F472,G472)</f>
        <v>61.9708860759494</v>
      </c>
      <c r="I472" s="13">
        <f t="shared" si="14"/>
        <v>470</v>
      </c>
      <c r="J472" s="13">
        <f t="shared" si="15"/>
        <v>451</v>
      </c>
      <c r="K472" s="64"/>
    </row>
    <row r="473" ht="18" customHeight="1" spans="1:11">
      <c r="A473" s="44">
        <v>2023106010218</v>
      </c>
      <c r="B473" s="67" t="s">
        <v>499</v>
      </c>
      <c r="C473" s="46" t="s">
        <v>25</v>
      </c>
      <c r="D473" s="35">
        <v>14</v>
      </c>
      <c r="E473" s="77">
        <v>37.91</v>
      </c>
      <c r="F473" s="48">
        <v>4</v>
      </c>
      <c r="G473" s="48">
        <v>6</v>
      </c>
      <c r="H473" s="48">
        <v>61.91</v>
      </c>
      <c r="I473" s="13">
        <f t="shared" si="14"/>
        <v>471</v>
      </c>
      <c r="J473" s="13">
        <f t="shared" si="15"/>
        <v>476</v>
      </c>
      <c r="K473" s="64"/>
    </row>
    <row r="474" ht="18" customHeight="1" spans="1:11">
      <c r="A474" s="40">
        <v>2023106011202</v>
      </c>
      <c r="B474" s="74" t="s">
        <v>500</v>
      </c>
      <c r="C474" s="13" t="s">
        <v>18</v>
      </c>
      <c r="D474" s="35">
        <v>14</v>
      </c>
      <c r="E474" s="72">
        <v>38.4683544303797</v>
      </c>
      <c r="F474" s="35">
        <v>3.4</v>
      </c>
      <c r="G474" s="35">
        <v>6</v>
      </c>
      <c r="H474" s="35">
        <f>D474+E474+F474+G474</f>
        <v>61.8683544303797</v>
      </c>
      <c r="I474" s="13">
        <f t="shared" si="14"/>
        <v>472</v>
      </c>
      <c r="J474" s="13">
        <f t="shared" si="15"/>
        <v>472</v>
      </c>
      <c r="K474" s="64"/>
    </row>
    <row r="475" ht="18" customHeight="1" spans="1:11">
      <c r="A475" s="44">
        <v>2022101010208</v>
      </c>
      <c r="B475" s="67" t="s">
        <v>501</v>
      </c>
      <c r="C475" s="46" t="s">
        <v>25</v>
      </c>
      <c r="D475" s="35">
        <v>14</v>
      </c>
      <c r="E475" s="77">
        <v>37.69</v>
      </c>
      <c r="F475" s="48">
        <v>4</v>
      </c>
      <c r="G475" s="48">
        <v>6</v>
      </c>
      <c r="H475" s="48">
        <v>61.69</v>
      </c>
      <c r="I475" s="13">
        <f t="shared" si="14"/>
        <v>473</v>
      </c>
      <c r="J475" s="13">
        <f t="shared" si="15"/>
        <v>477</v>
      </c>
      <c r="K475" s="20"/>
    </row>
    <row r="476" ht="18" customHeight="1" spans="1:11">
      <c r="A476" s="36">
        <v>2023106010803</v>
      </c>
      <c r="B476" s="69" t="s">
        <v>502</v>
      </c>
      <c r="C476" s="37" t="s">
        <v>51</v>
      </c>
      <c r="D476" s="35">
        <v>14</v>
      </c>
      <c r="E476" s="72">
        <v>40.6177215189873</v>
      </c>
      <c r="F476" s="35">
        <v>4</v>
      </c>
      <c r="G476" s="35">
        <v>3</v>
      </c>
      <c r="H476" s="35">
        <v>61.6177215189873</v>
      </c>
      <c r="I476" s="13">
        <f t="shared" si="14"/>
        <v>474</v>
      </c>
      <c r="J476" s="13">
        <f t="shared" si="15"/>
        <v>456</v>
      </c>
      <c r="K476" s="64"/>
    </row>
    <row r="477" ht="18" customHeight="1" spans="1:11">
      <c r="A477" s="33">
        <v>2022101010212</v>
      </c>
      <c r="B477" s="68" t="s">
        <v>503</v>
      </c>
      <c r="C477" s="43" t="s">
        <v>20</v>
      </c>
      <c r="D477" s="35">
        <v>14</v>
      </c>
      <c r="E477" s="72">
        <v>40.579746835443</v>
      </c>
      <c r="F477" s="35">
        <v>4</v>
      </c>
      <c r="G477" s="35">
        <v>3</v>
      </c>
      <c r="H477" s="35">
        <f>SUM(D477,E477,F477,G477)</f>
        <v>61.579746835443</v>
      </c>
      <c r="I477" s="13">
        <f t="shared" si="14"/>
        <v>475</v>
      </c>
      <c r="J477" s="13">
        <f t="shared" si="15"/>
        <v>457</v>
      </c>
      <c r="K477" s="64"/>
    </row>
    <row r="478" ht="18" customHeight="1" spans="1:11">
      <c r="A478" s="49">
        <v>2022101010427</v>
      </c>
      <c r="B478" s="73" t="s">
        <v>504</v>
      </c>
      <c r="C478" s="13" t="s">
        <v>27</v>
      </c>
      <c r="D478" s="35">
        <v>14</v>
      </c>
      <c r="E478" s="72">
        <v>37.4050632911392</v>
      </c>
      <c r="F478" s="35">
        <v>4</v>
      </c>
      <c r="G478" s="35">
        <v>6</v>
      </c>
      <c r="H478" s="35">
        <f>SUM(D478:G478)</f>
        <v>61.4050632911392</v>
      </c>
      <c r="I478" s="13">
        <f t="shared" si="14"/>
        <v>476</v>
      </c>
      <c r="J478" s="13">
        <f t="shared" si="15"/>
        <v>478</v>
      </c>
      <c r="K478" s="64"/>
    </row>
    <row r="479" ht="18" customHeight="1" spans="1:11">
      <c r="A479" s="44">
        <v>2023106010227</v>
      </c>
      <c r="B479" s="67" t="s">
        <v>505</v>
      </c>
      <c r="C479" s="46" t="s">
        <v>25</v>
      </c>
      <c r="D479" s="35">
        <v>14</v>
      </c>
      <c r="E479" s="77">
        <v>36.93</v>
      </c>
      <c r="F479" s="48">
        <v>4</v>
      </c>
      <c r="G479" s="48">
        <v>6</v>
      </c>
      <c r="H479" s="48">
        <v>60.93</v>
      </c>
      <c r="I479" s="13">
        <f t="shared" si="14"/>
        <v>477</v>
      </c>
      <c r="J479" s="13">
        <f t="shared" si="15"/>
        <v>479</v>
      </c>
      <c r="K479" s="64"/>
    </row>
    <row r="480" ht="18" customHeight="1" spans="1:11">
      <c r="A480" s="33">
        <v>2023106010108</v>
      </c>
      <c r="B480" s="67" t="s">
        <v>506</v>
      </c>
      <c r="C480" s="13" t="s">
        <v>30</v>
      </c>
      <c r="D480" s="35">
        <v>14</v>
      </c>
      <c r="E480" s="72">
        <v>39.873417721519</v>
      </c>
      <c r="F480" s="35">
        <v>4</v>
      </c>
      <c r="G480" s="35">
        <v>3</v>
      </c>
      <c r="H480" s="35">
        <f>D480+E480+F480+G480</f>
        <v>60.873417721519</v>
      </c>
      <c r="I480" s="13">
        <f t="shared" si="14"/>
        <v>478</v>
      </c>
      <c r="J480" s="13">
        <f t="shared" si="15"/>
        <v>463</v>
      </c>
      <c r="K480" s="20"/>
    </row>
    <row r="481" ht="18" customHeight="1" spans="1:11">
      <c r="A481" s="44">
        <v>2023106010220</v>
      </c>
      <c r="B481" s="67" t="s">
        <v>507</v>
      </c>
      <c r="C481" s="46" t="s">
        <v>25</v>
      </c>
      <c r="D481" s="35">
        <v>14</v>
      </c>
      <c r="E481" s="77">
        <v>33.65</v>
      </c>
      <c r="F481" s="48">
        <v>7</v>
      </c>
      <c r="G481" s="48">
        <v>6</v>
      </c>
      <c r="H481" s="48">
        <v>60.65</v>
      </c>
      <c r="I481" s="13">
        <f t="shared" si="14"/>
        <v>479</v>
      </c>
      <c r="J481" s="13">
        <f t="shared" si="15"/>
        <v>490</v>
      </c>
      <c r="K481" s="64"/>
    </row>
    <row r="482" ht="18" customHeight="1" spans="1:11">
      <c r="A482" s="33">
        <v>2023106010112</v>
      </c>
      <c r="B482" s="67" t="s">
        <v>508</v>
      </c>
      <c r="C482" s="13" t="s">
        <v>30</v>
      </c>
      <c r="D482" s="35">
        <v>14</v>
      </c>
      <c r="E482" s="72">
        <v>35.4455696202532</v>
      </c>
      <c r="F482" s="35">
        <v>4.7</v>
      </c>
      <c r="G482" s="35">
        <v>6</v>
      </c>
      <c r="H482" s="35">
        <f>D482+E482+F482+G482</f>
        <v>60.1455696202532</v>
      </c>
      <c r="I482" s="13">
        <f t="shared" si="14"/>
        <v>480</v>
      </c>
      <c r="J482" s="13">
        <f t="shared" si="15"/>
        <v>482</v>
      </c>
      <c r="K482" s="20"/>
    </row>
    <row r="483" ht="18" customHeight="1" spans="1:11">
      <c r="A483" s="40">
        <v>2023106011220</v>
      </c>
      <c r="B483" s="74" t="s">
        <v>509</v>
      </c>
      <c r="C483" s="13" t="s">
        <v>18</v>
      </c>
      <c r="D483" s="35">
        <v>14.6</v>
      </c>
      <c r="E483" s="72">
        <v>38.3316455696202</v>
      </c>
      <c r="F483" s="35">
        <v>4.1</v>
      </c>
      <c r="G483" s="35">
        <v>3</v>
      </c>
      <c r="H483" s="35">
        <f>D483+E483+F483+G483</f>
        <v>60.0316455696202</v>
      </c>
      <c r="I483" s="13">
        <f t="shared" si="14"/>
        <v>481</v>
      </c>
      <c r="J483" s="13">
        <f t="shared" si="15"/>
        <v>474</v>
      </c>
      <c r="K483" s="64"/>
    </row>
    <row r="484" ht="18" customHeight="1" spans="1:11">
      <c r="A484" s="49">
        <v>2023106010505</v>
      </c>
      <c r="B484" s="73" t="s">
        <v>510</v>
      </c>
      <c r="C484" s="13" t="s">
        <v>27</v>
      </c>
      <c r="D484" s="35">
        <v>14</v>
      </c>
      <c r="E484" s="72">
        <v>35.9278481012658</v>
      </c>
      <c r="F484" s="35">
        <v>4</v>
      </c>
      <c r="G484" s="35">
        <v>6</v>
      </c>
      <c r="H484" s="35">
        <f>SUM(D484:G484)</f>
        <v>59.9278481012658</v>
      </c>
      <c r="I484" s="13">
        <f t="shared" si="14"/>
        <v>482</v>
      </c>
      <c r="J484" s="13">
        <f t="shared" si="15"/>
        <v>481</v>
      </c>
      <c r="K484" s="64"/>
    </row>
    <row r="485" ht="18" customHeight="1" spans="1:11">
      <c r="A485" s="40">
        <v>2022101010716</v>
      </c>
      <c r="B485" s="74" t="s">
        <v>511</v>
      </c>
      <c r="C485" s="13" t="s">
        <v>18</v>
      </c>
      <c r="D485" s="35">
        <v>14</v>
      </c>
      <c r="E485" s="72">
        <v>35.0126582278481</v>
      </c>
      <c r="F485" s="35">
        <v>4</v>
      </c>
      <c r="G485" s="35">
        <v>6</v>
      </c>
      <c r="H485" s="35">
        <f>D485+E485+F485+G485</f>
        <v>59.0126582278481</v>
      </c>
      <c r="I485" s="13">
        <f t="shared" si="14"/>
        <v>483</v>
      </c>
      <c r="J485" s="13">
        <f t="shared" si="15"/>
        <v>484</v>
      </c>
      <c r="K485" s="64"/>
    </row>
    <row r="486" ht="18" customHeight="1" spans="1:11">
      <c r="A486" s="44">
        <v>2024106040206</v>
      </c>
      <c r="B486" s="67" t="s">
        <v>512</v>
      </c>
      <c r="C486" s="46" t="s">
        <v>25</v>
      </c>
      <c r="D486" s="35">
        <v>14</v>
      </c>
      <c r="E486" s="77">
        <v>34.91</v>
      </c>
      <c r="F486" s="48">
        <v>4</v>
      </c>
      <c r="G486" s="48">
        <v>6</v>
      </c>
      <c r="H486" s="48">
        <v>58.91</v>
      </c>
      <c r="I486" s="13">
        <f t="shared" si="14"/>
        <v>484</v>
      </c>
      <c r="J486" s="13">
        <f t="shared" si="15"/>
        <v>485</v>
      </c>
      <c r="K486" s="64"/>
    </row>
    <row r="487" ht="18" customHeight="1" spans="1:11">
      <c r="A487" s="51">
        <v>2022101010307</v>
      </c>
      <c r="B487" s="69" t="s">
        <v>513</v>
      </c>
      <c r="C487" s="53" t="s">
        <v>33</v>
      </c>
      <c r="D487" s="35">
        <v>14</v>
      </c>
      <c r="E487" s="72">
        <v>34.7392405063291</v>
      </c>
      <c r="F487" s="35">
        <v>4</v>
      </c>
      <c r="G487" s="35">
        <v>6</v>
      </c>
      <c r="H487" s="35">
        <v>58.7392405063291</v>
      </c>
      <c r="I487" s="13">
        <f t="shared" si="14"/>
        <v>485</v>
      </c>
      <c r="J487" s="13">
        <f t="shared" si="15"/>
        <v>486</v>
      </c>
      <c r="K487" s="64"/>
    </row>
    <row r="488" ht="18" customHeight="1" spans="1:11">
      <c r="A488" s="44">
        <v>2023106010204</v>
      </c>
      <c r="B488" s="67" t="s">
        <v>514</v>
      </c>
      <c r="C488" s="46" t="s">
        <v>25</v>
      </c>
      <c r="D488" s="35">
        <v>14</v>
      </c>
      <c r="E488" s="77">
        <v>34.03</v>
      </c>
      <c r="F488" s="48">
        <v>4</v>
      </c>
      <c r="G488" s="48">
        <v>6</v>
      </c>
      <c r="H488" s="48">
        <v>58.03</v>
      </c>
      <c r="I488" s="13">
        <f t="shared" si="14"/>
        <v>486</v>
      </c>
      <c r="J488" s="13">
        <f t="shared" si="15"/>
        <v>487</v>
      </c>
      <c r="K488" s="64"/>
    </row>
    <row r="489" ht="18" customHeight="1" spans="1:11">
      <c r="A489" s="66">
        <v>2023106010901</v>
      </c>
      <c r="B489" s="69" t="s">
        <v>515</v>
      </c>
      <c r="C489" s="37" t="s">
        <v>16</v>
      </c>
      <c r="D489" s="63">
        <v>14</v>
      </c>
      <c r="E489" s="71">
        <v>33.7822784810127</v>
      </c>
      <c r="F489" s="38">
        <v>4</v>
      </c>
      <c r="G489" s="38">
        <v>6</v>
      </c>
      <c r="H489" s="38">
        <f>D489+E489+F489+G489</f>
        <v>57.7822784810127</v>
      </c>
      <c r="I489" s="13">
        <f t="shared" si="14"/>
        <v>487</v>
      </c>
      <c r="J489" s="13">
        <f t="shared" si="15"/>
        <v>489</v>
      </c>
      <c r="K489" s="64"/>
    </row>
    <row r="490" ht="18" customHeight="1" spans="1:11">
      <c r="A490" s="49">
        <v>2023106010518</v>
      </c>
      <c r="B490" s="73" t="s">
        <v>82</v>
      </c>
      <c r="C490" s="13" t="s">
        <v>27</v>
      </c>
      <c r="D490" s="35">
        <v>14</v>
      </c>
      <c r="E490" s="72">
        <v>32.9696202531646</v>
      </c>
      <c r="F490" s="35">
        <v>4</v>
      </c>
      <c r="G490" s="35">
        <v>6.8</v>
      </c>
      <c r="H490" s="35">
        <f>SUM(D490:G490)</f>
        <v>57.7696202531646</v>
      </c>
      <c r="I490" s="13">
        <f t="shared" si="14"/>
        <v>488</v>
      </c>
      <c r="J490" s="13">
        <f t="shared" si="15"/>
        <v>491</v>
      </c>
      <c r="K490" s="64"/>
    </row>
    <row r="491" ht="18" customHeight="1" spans="1:11">
      <c r="A491" s="44">
        <v>2022101010524</v>
      </c>
      <c r="B491" s="67" t="s">
        <v>516</v>
      </c>
      <c r="C491" s="46" t="s">
        <v>25</v>
      </c>
      <c r="D491" s="35">
        <v>14</v>
      </c>
      <c r="E491" s="77">
        <v>36.43</v>
      </c>
      <c r="F491" s="48">
        <v>4</v>
      </c>
      <c r="G491" s="48">
        <v>3</v>
      </c>
      <c r="H491" s="48">
        <v>57.43</v>
      </c>
      <c r="I491" s="13">
        <f t="shared" si="14"/>
        <v>489</v>
      </c>
      <c r="J491" s="13">
        <f t="shared" si="15"/>
        <v>480</v>
      </c>
      <c r="K491" s="64"/>
    </row>
    <row r="492" ht="18" customHeight="1" spans="1:11">
      <c r="A492" s="36">
        <v>2023106010922</v>
      </c>
      <c r="B492" s="69" t="s">
        <v>517</v>
      </c>
      <c r="C492" s="37" t="s">
        <v>16</v>
      </c>
      <c r="D492" s="63">
        <v>14.4</v>
      </c>
      <c r="E492" s="71">
        <v>31.746835443038</v>
      </c>
      <c r="F492" s="38">
        <v>4.5</v>
      </c>
      <c r="G492" s="38">
        <v>6</v>
      </c>
      <c r="H492" s="38">
        <f>D492+E492+F492+G492</f>
        <v>56.646835443038</v>
      </c>
      <c r="I492" s="13">
        <f t="shared" si="14"/>
        <v>490</v>
      </c>
      <c r="J492" s="13">
        <f t="shared" si="15"/>
        <v>494</v>
      </c>
      <c r="K492" s="64"/>
    </row>
    <row r="493" ht="18" customHeight="1" spans="1:11">
      <c r="A493" s="62">
        <v>2022101011111</v>
      </c>
      <c r="B493" s="78" t="s">
        <v>518</v>
      </c>
      <c r="C493" s="13" t="s">
        <v>49</v>
      </c>
      <c r="D493" s="35">
        <v>14</v>
      </c>
      <c r="E493" s="72">
        <v>35.0886075949367</v>
      </c>
      <c r="F493" s="35">
        <v>4</v>
      </c>
      <c r="G493" s="35">
        <v>3</v>
      </c>
      <c r="H493" s="35">
        <f>D493+E493+F493+G493</f>
        <v>56.0886075949367</v>
      </c>
      <c r="I493" s="13">
        <f t="shared" si="14"/>
        <v>491</v>
      </c>
      <c r="J493" s="13">
        <f t="shared" si="15"/>
        <v>483</v>
      </c>
      <c r="K493" s="64"/>
    </row>
    <row r="494" ht="18" customHeight="1" spans="1:11">
      <c r="A494" s="49">
        <v>2023106010520</v>
      </c>
      <c r="B494" s="73" t="s">
        <v>519</v>
      </c>
      <c r="C494" s="13" t="s">
        <v>27</v>
      </c>
      <c r="D494" s="35">
        <v>14</v>
      </c>
      <c r="E494" s="72">
        <v>31.8911392405063</v>
      </c>
      <c r="F494" s="35">
        <v>4</v>
      </c>
      <c r="G494" s="35">
        <v>6</v>
      </c>
      <c r="H494" s="35">
        <f>SUM(D494:G494)</f>
        <v>55.8911392405063</v>
      </c>
      <c r="I494" s="13">
        <f t="shared" si="14"/>
        <v>492</v>
      </c>
      <c r="J494" s="13">
        <f t="shared" si="15"/>
        <v>493</v>
      </c>
      <c r="K494" s="64"/>
    </row>
    <row r="495" ht="18" customHeight="1" spans="1:11">
      <c r="A495" s="33">
        <v>2023106010410</v>
      </c>
      <c r="B495" s="68" t="s">
        <v>520</v>
      </c>
      <c r="C495" s="43" t="s">
        <v>20</v>
      </c>
      <c r="D495" s="35">
        <v>14</v>
      </c>
      <c r="E495" s="72">
        <v>33.8924050632911</v>
      </c>
      <c r="F495" s="35">
        <v>4</v>
      </c>
      <c r="G495" s="35">
        <v>3</v>
      </c>
      <c r="H495" s="35">
        <f>SUM(D495,E495,F495,G495)</f>
        <v>54.8924050632911</v>
      </c>
      <c r="I495" s="13">
        <f t="shared" si="14"/>
        <v>493</v>
      </c>
      <c r="J495" s="13">
        <f t="shared" si="15"/>
        <v>488</v>
      </c>
      <c r="K495" s="64"/>
    </row>
    <row r="496" ht="18" customHeight="1" spans="1:11">
      <c r="A496" s="36">
        <v>2022101011416</v>
      </c>
      <c r="B496" s="69" t="s">
        <v>521</v>
      </c>
      <c r="C496" s="37" t="s">
        <v>51</v>
      </c>
      <c r="D496" s="35">
        <v>14</v>
      </c>
      <c r="E496" s="72">
        <v>32.4835443037975</v>
      </c>
      <c r="F496" s="35">
        <v>4</v>
      </c>
      <c r="G496" s="35">
        <v>3</v>
      </c>
      <c r="H496" s="35">
        <v>53.4835443037975</v>
      </c>
      <c r="I496" s="13">
        <f t="shared" si="14"/>
        <v>494</v>
      </c>
      <c r="J496" s="13">
        <f t="shared" si="15"/>
        <v>492</v>
      </c>
      <c r="K496" s="64"/>
    </row>
    <row r="497" ht="18" customHeight="1" spans="1:11">
      <c r="A497" s="62">
        <v>2023106010701</v>
      </c>
      <c r="B497" s="81" t="s">
        <v>522</v>
      </c>
      <c r="C497" s="13" t="s">
        <v>49</v>
      </c>
      <c r="D497" s="35">
        <v>14</v>
      </c>
      <c r="E497" s="72">
        <v>25.9974683544304</v>
      </c>
      <c r="F497" s="35">
        <v>4</v>
      </c>
      <c r="G497" s="35">
        <v>6</v>
      </c>
      <c r="H497" s="35">
        <f>D497+E497+F497+G497</f>
        <v>49.9974683544304</v>
      </c>
      <c r="I497" s="13">
        <f t="shared" si="14"/>
        <v>495</v>
      </c>
      <c r="J497" s="13">
        <f t="shared" si="15"/>
        <v>495</v>
      </c>
      <c r="K497" s="64"/>
    </row>
    <row r="498" ht="18" customHeight="1" spans="1:11">
      <c r="A498" s="82">
        <v>2024106040106</v>
      </c>
      <c r="B498" s="83" t="s">
        <v>523</v>
      </c>
      <c r="C498" s="13" t="s">
        <v>30</v>
      </c>
      <c r="D498" s="84">
        <v>14</v>
      </c>
      <c r="E498" s="85">
        <v>21.6759493670886</v>
      </c>
      <c r="F498" s="84">
        <v>4</v>
      </c>
      <c r="G498" s="84">
        <v>6</v>
      </c>
      <c r="H498" s="84">
        <f>D498+E498+F498+G498</f>
        <v>45.6759493670886</v>
      </c>
      <c r="I498" s="13">
        <f t="shared" si="14"/>
        <v>496</v>
      </c>
      <c r="J498" s="13">
        <f t="shared" si="15"/>
        <v>496</v>
      </c>
      <c r="K498" s="24"/>
    </row>
  </sheetData>
  <autoFilter xmlns:etc="http://www.wps.cn/officeDocument/2017/etCustomData" ref="A1:K498" etc:filterBottomFollowUsedRange="0">
    <extLst/>
  </autoFilter>
  <sortState ref="A3:K498">
    <sortCondition ref="I3"/>
  </sortState>
  <mergeCells count="1">
    <mergeCell ref="A1:K1"/>
  </mergeCells>
  <conditionalFormatting sqref="E116:E153">
    <cfRule type="cellIs" dxfId="0" priority="3" operator="lessThan">
      <formula>45</formula>
    </cfRule>
  </conditionalFormatting>
  <conditionalFormatting sqref="E154:E192">
    <cfRule type="cellIs" dxfId="0" priority="1" operator="lessThan">
      <formula>45</formula>
    </cfRule>
    <cfRule type="cellIs" dxfId="0" priority="2" operator="lessThan">
      <formula>45</formula>
    </cfRule>
  </conditionalFormatting>
  <pageMargins left="0.7" right="0.7" top="0.75" bottom="0.75" header="0.3" footer="0.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K3" sqref="K3"/>
    </sheetView>
  </sheetViews>
  <sheetFormatPr defaultColWidth="8.86666666666667" defaultRowHeight="12.75"/>
  <cols>
    <col min="1" max="1" width="14.2" customWidth="1"/>
    <col min="11" max="11" width="21.4285714285714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spans="1:11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6" t="s">
        <v>8</v>
      </c>
      <c r="I2" s="7" t="s">
        <v>9</v>
      </c>
      <c r="J2" s="7" t="s">
        <v>10</v>
      </c>
      <c r="K2" s="7" t="s">
        <v>11</v>
      </c>
    </row>
    <row r="3" ht="13.5" spans="1:11">
      <c r="A3" s="8" t="s">
        <v>524</v>
      </c>
      <c r="B3" s="8" t="s">
        <v>525</v>
      </c>
      <c r="C3" s="8" t="s">
        <v>526</v>
      </c>
      <c r="D3" s="9">
        <v>18.9</v>
      </c>
      <c r="E3" s="10">
        <v>53.3406593406593</v>
      </c>
      <c r="F3" s="9">
        <v>7.2</v>
      </c>
      <c r="G3" s="9">
        <v>3.8</v>
      </c>
      <c r="H3" s="11">
        <f t="shared" ref="H3:H44" si="0">D3+E3+F3+G3</f>
        <v>83.2406593406593</v>
      </c>
      <c r="I3" s="12">
        <f t="shared" ref="I3:I44" si="1">RANK(H3,$H$3:$H$44,0)</f>
        <v>1</v>
      </c>
      <c r="J3" s="13">
        <v>1</v>
      </c>
      <c r="K3" s="14" t="s">
        <v>14</v>
      </c>
    </row>
    <row r="4" ht="13.5" spans="1:11">
      <c r="A4" s="86" t="s">
        <v>527</v>
      </c>
      <c r="B4" s="8" t="s">
        <v>528</v>
      </c>
      <c r="C4" s="8" t="s">
        <v>526</v>
      </c>
      <c r="D4" s="9">
        <v>19.4</v>
      </c>
      <c r="E4" s="10">
        <v>53.0373626373626</v>
      </c>
      <c r="F4" s="9">
        <v>4.5</v>
      </c>
      <c r="G4" s="9">
        <v>6</v>
      </c>
      <c r="H4" s="11">
        <f t="shared" si="0"/>
        <v>82.9373626373626</v>
      </c>
      <c r="I4" s="12">
        <f t="shared" si="1"/>
        <v>2</v>
      </c>
      <c r="J4" s="13">
        <v>3</v>
      </c>
      <c r="K4" s="14" t="s">
        <v>38</v>
      </c>
    </row>
    <row r="5" ht="13.5" spans="1:11">
      <c r="A5" s="86" t="s">
        <v>529</v>
      </c>
      <c r="B5" s="8" t="s">
        <v>530</v>
      </c>
      <c r="C5" s="8" t="s">
        <v>526</v>
      </c>
      <c r="D5" s="9">
        <v>20</v>
      </c>
      <c r="E5" s="10">
        <v>51.6065934065934</v>
      </c>
      <c r="F5" s="9">
        <v>4</v>
      </c>
      <c r="G5" s="9">
        <v>7</v>
      </c>
      <c r="H5" s="11">
        <f t="shared" si="0"/>
        <v>82.6065934065934</v>
      </c>
      <c r="I5" s="12">
        <f t="shared" si="1"/>
        <v>3</v>
      </c>
      <c r="J5" s="13">
        <v>7</v>
      </c>
      <c r="K5" s="14" t="s">
        <v>38</v>
      </c>
    </row>
    <row r="6" ht="13.5" spans="1:11">
      <c r="A6" s="86" t="s">
        <v>531</v>
      </c>
      <c r="B6" s="8" t="s">
        <v>532</v>
      </c>
      <c r="C6" s="8" t="s">
        <v>526</v>
      </c>
      <c r="D6" s="9">
        <v>17.4</v>
      </c>
      <c r="E6" s="10">
        <v>51.3956043956044</v>
      </c>
      <c r="F6" s="9">
        <v>5.1</v>
      </c>
      <c r="G6" s="9">
        <v>7.2</v>
      </c>
      <c r="H6" s="11">
        <f t="shared" si="0"/>
        <v>81.0956043956044</v>
      </c>
      <c r="I6" s="12">
        <f t="shared" si="1"/>
        <v>4</v>
      </c>
      <c r="J6" s="13">
        <v>9</v>
      </c>
      <c r="K6" s="14" t="s">
        <v>38</v>
      </c>
    </row>
    <row r="7" ht="13.5" spans="1:11">
      <c r="A7" s="86" t="s">
        <v>533</v>
      </c>
      <c r="B7" s="8" t="s">
        <v>534</v>
      </c>
      <c r="C7" s="8" t="s">
        <v>526</v>
      </c>
      <c r="D7" s="9">
        <v>15.8</v>
      </c>
      <c r="E7" s="10">
        <v>52.8131868131868</v>
      </c>
      <c r="F7" s="9">
        <v>5.5</v>
      </c>
      <c r="G7" s="9">
        <v>6.5</v>
      </c>
      <c r="H7" s="11">
        <f t="shared" si="0"/>
        <v>80.6131868131868</v>
      </c>
      <c r="I7" s="12">
        <f t="shared" si="1"/>
        <v>5</v>
      </c>
      <c r="J7" s="13">
        <v>5</v>
      </c>
      <c r="K7" s="14" t="s">
        <v>81</v>
      </c>
    </row>
    <row r="8" ht="13.5" spans="1:11">
      <c r="A8" s="86" t="s">
        <v>535</v>
      </c>
      <c r="B8" s="8" t="s">
        <v>536</v>
      </c>
      <c r="C8" s="8" t="s">
        <v>526</v>
      </c>
      <c r="D8" s="9">
        <v>16.5</v>
      </c>
      <c r="E8" s="10">
        <v>51.0791208791209</v>
      </c>
      <c r="F8" s="9">
        <v>5.2</v>
      </c>
      <c r="G8" s="9">
        <v>6.8</v>
      </c>
      <c r="H8" s="11">
        <f t="shared" si="0"/>
        <v>79.5791208791209</v>
      </c>
      <c r="I8" s="12">
        <f t="shared" si="1"/>
        <v>6</v>
      </c>
      <c r="J8" s="13">
        <v>11</v>
      </c>
      <c r="K8" s="13"/>
    </row>
    <row r="9" ht="13.5" spans="1:11">
      <c r="A9" s="86" t="s">
        <v>537</v>
      </c>
      <c r="B9" s="8" t="s">
        <v>538</v>
      </c>
      <c r="C9" s="8" t="s">
        <v>526</v>
      </c>
      <c r="D9" s="9">
        <v>14</v>
      </c>
      <c r="E9" s="10">
        <v>53.0175824175824</v>
      </c>
      <c r="F9" s="9">
        <v>5.2</v>
      </c>
      <c r="G9" s="9">
        <v>6.8</v>
      </c>
      <c r="H9" s="11">
        <f t="shared" si="0"/>
        <v>79.0175824175824</v>
      </c>
      <c r="I9" s="12">
        <f t="shared" si="1"/>
        <v>7</v>
      </c>
      <c r="J9" s="13">
        <v>4</v>
      </c>
      <c r="K9" s="15" t="s">
        <v>79</v>
      </c>
    </row>
    <row r="10" ht="13.5" spans="1:11">
      <c r="A10" s="86" t="s">
        <v>539</v>
      </c>
      <c r="B10" s="8" t="s">
        <v>540</v>
      </c>
      <c r="C10" s="8" t="s">
        <v>526</v>
      </c>
      <c r="D10" s="9">
        <v>17.2</v>
      </c>
      <c r="E10" s="10">
        <v>47.5120879120879</v>
      </c>
      <c r="F10" s="9">
        <v>4.3</v>
      </c>
      <c r="G10" s="9">
        <v>10</v>
      </c>
      <c r="H10" s="11">
        <f t="shared" si="0"/>
        <v>79.0120879120879</v>
      </c>
      <c r="I10" s="12">
        <f t="shared" si="1"/>
        <v>8</v>
      </c>
      <c r="J10" s="13">
        <v>25</v>
      </c>
      <c r="K10" s="13"/>
    </row>
    <row r="11" ht="13.5" spans="1:11">
      <c r="A11" s="86" t="s">
        <v>541</v>
      </c>
      <c r="B11" s="8" t="s">
        <v>542</v>
      </c>
      <c r="C11" s="8" t="s">
        <v>526</v>
      </c>
      <c r="D11" s="9">
        <v>15.4</v>
      </c>
      <c r="E11" s="10">
        <v>52.8131868131868</v>
      </c>
      <c r="F11" s="9">
        <v>4.6</v>
      </c>
      <c r="G11" s="9">
        <v>6</v>
      </c>
      <c r="H11" s="11">
        <f t="shared" si="0"/>
        <v>78.8131868131868</v>
      </c>
      <c r="I11" s="12">
        <f t="shared" si="1"/>
        <v>9</v>
      </c>
      <c r="J11" s="13">
        <v>5</v>
      </c>
      <c r="K11" s="14" t="s">
        <v>79</v>
      </c>
    </row>
    <row r="12" ht="13.5" spans="1:11">
      <c r="A12" s="86" t="s">
        <v>543</v>
      </c>
      <c r="B12" s="8" t="s">
        <v>544</v>
      </c>
      <c r="C12" s="8" t="s">
        <v>526</v>
      </c>
      <c r="D12" s="9">
        <v>14.8</v>
      </c>
      <c r="E12" s="10">
        <v>50.0637362637363</v>
      </c>
      <c r="F12" s="9">
        <v>5.5</v>
      </c>
      <c r="G12" s="9">
        <v>7.6</v>
      </c>
      <c r="H12" s="11">
        <f t="shared" si="0"/>
        <v>77.9637362637363</v>
      </c>
      <c r="I12" s="12">
        <f t="shared" si="1"/>
        <v>10</v>
      </c>
      <c r="J12" s="13">
        <v>15</v>
      </c>
      <c r="K12" s="13"/>
    </row>
    <row r="13" ht="13.5" spans="1:11">
      <c r="A13" s="86" t="s">
        <v>545</v>
      </c>
      <c r="B13" s="8" t="s">
        <v>546</v>
      </c>
      <c r="C13" s="8" t="s">
        <v>526</v>
      </c>
      <c r="D13" s="9">
        <v>17.4</v>
      </c>
      <c r="E13" s="10">
        <v>49.1604395604396</v>
      </c>
      <c r="F13" s="9">
        <v>4.3</v>
      </c>
      <c r="G13" s="9">
        <v>7</v>
      </c>
      <c r="H13" s="11">
        <f t="shared" si="0"/>
        <v>77.8604395604396</v>
      </c>
      <c r="I13" s="12">
        <f t="shared" si="1"/>
        <v>11</v>
      </c>
      <c r="J13" s="13">
        <v>20</v>
      </c>
      <c r="K13" s="13"/>
    </row>
    <row r="14" ht="13.5" spans="1:11">
      <c r="A14" s="86" t="s">
        <v>547</v>
      </c>
      <c r="B14" s="8" t="s">
        <v>548</v>
      </c>
      <c r="C14" s="8" t="s">
        <v>526</v>
      </c>
      <c r="D14" s="9">
        <v>14.2</v>
      </c>
      <c r="E14" s="10">
        <v>53.2681318681319</v>
      </c>
      <c r="F14" s="9">
        <v>4.3</v>
      </c>
      <c r="G14" s="9">
        <v>6</v>
      </c>
      <c r="H14" s="11">
        <f t="shared" si="0"/>
        <v>77.7681318681319</v>
      </c>
      <c r="I14" s="12">
        <f t="shared" si="1"/>
        <v>12</v>
      </c>
      <c r="J14" s="13">
        <v>2</v>
      </c>
      <c r="K14" s="14" t="s">
        <v>79</v>
      </c>
    </row>
    <row r="15" ht="13.5" spans="1:11">
      <c r="A15" s="86" t="s">
        <v>549</v>
      </c>
      <c r="B15" s="8" t="s">
        <v>550</v>
      </c>
      <c r="C15" s="8" t="s">
        <v>526</v>
      </c>
      <c r="D15" s="9">
        <v>15.2</v>
      </c>
      <c r="E15" s="10">
        <v>49.8131868131868</v>
      </c>
      <c r="F15" s="9">
        <v>5.2</v>
      </c>
      <c r="G15" s="9">
        <v>6.8</v>
      </c>
      <c r="H15" s="11">
        <f t="shared" si="0"/>
        <v>77.0131868131868</v>
      </c>
      <c r="I15" s="12">
        <f t="shared" si="1"/>
        <v>13</v>
      </c>
      <c r="J15" s="13">
        <v>16</v>
      </c>
      <c r="K15" s="13"/>
    </row>
    <row r="16" ht="13.5" spans="1:11">
      <c r="A16" s="86" t="s">
        <v>551</v>
      </c>
      <c r="B16" s="8" t="s">
        <v>552</v>
      </c>
      <c r="C16" s="8" t="s">
        <v>526</v>
      </c>
      <c r="D16" s="9">
        <v>14.4</v>
      </c>
      <c r="E16" s="10">
        <v>51.3692307692308</v>
      </c>
      <c r="F16" s="9">
        <v>4.7</v>
      </c>
      <c r="G16" s="9">
        <v>6</v>
      </c>
      <c r="H16" s="11">
        <f t="shared" si="0"/>
        <v>76.4692307692308</v>
      </c>
      <c r="I16" s="12">
        <f t="shared" si="1"/>
        <v>14</v>
      </c>
      <c r="J16" s="13">
        <v>10</v>
      </c>
      <c r="K16" s="13"/>
    </row>
    <row r="17" ht="13.5" spans="1:11">
      <c r="A17" s="86" t="s">
        <v>553</v>
      </c>
      <c r="B17" s="8" t="s">
        <v>554</v>
      </c>
      <c r="C17" s="8" t="s">
        <v>526</v>
      </c>
      <c r="D17" s="9">
        <v>14</v>
      </c>
      <c r="E17" s="10">
        <v>50.9736263736264</v>
      </c>
      <c r="F17" s="9">
        <v>4</v>
      </c>
      <c r="G17" s="9">
        <v>6.8</v>
      </c>
      <c r="H17" s="11">
        <f t="shared" si="0"/>
        <v>75.7736263736264</v>
      </c>
      <c r="I17" s="12">
        <f t="shared" si="1"/>
        <v>15</v>
      </c>
      <c r="J17" s="13">
        <v>12</v>
      </c>
      <c r="K17" s="13"/>
    </row>
    <row r="18" ht="13.5" spans="1:11">
      <c r="A18" s="86" t="s">
        <v>555</v>
      </c>
      <c r="B18" s="8" t="s">
        <v>556</v>
      </c>
      <c r="C18" s="8" t="s">
        <v>526</v>
      </c>
      <c r="D18" s="9">
        <v>14</v>
      </c>
      <c r="E18" s="10">
        <v>51.4417582417582</v>
      </c>
      <c r="F18" s="9">
        <v>4</v>
      </c>
      <c r="G18" s="9">
        <v>6</v>
      </c>
      <c r="H18" s="11">
        <f t="shared" si="0"/>
        <v>75.4417582417582</v>
      </c>
      <c r="I18" s="12">
        <f t="shared" si="1"/>
        <v>16</v>
      </c>
      <c r="J18" s="13">
        <v>8</v>
      </c>
      <c r="K18" s="13"/>
    </row>
    <row r="19" ht="13.5" spans="1:11">
      <c r="A19" s="86" t="s">
        <v>557</v>
      </c>
      <c r="B19" s="8" t="s">
        <v>558</v>
      </c>
      <c r="C19" s="8" t="s">
        <v>526</v>
      </c>
      <c r="D19" s="9">
        <v>14</v>
      </c>
      <c r="E19" s="10">
        <v>50.0835164835165</v>
      </c>
      <c r="F19" s="9">
        <v>4.3</v>
      </c>
      <c r="G19" s="9">
        <v>6.8</v>
      </c>
      <c r="H19" s="11">
        <f t="shared" si="0"/>
        <v>75.1835164835165</v>
      </c>
      <c r="I19" s="12">
        <f t="shared" si="1"/>
        <v>17</v>
      </c>
      <c r="J19" s="13">
        <v>14</v>
      </c>
      <c r="K19" s="13"/>
    </row>
    <row r="20" ht="13.5" spans="1:11">
      <c r="A20" s="86" t="s">
        <v>559</v>
      </c>
      <c r="B20" s="8" t="s">
        <v>560</v>
      </c>
      <c r="C20" s="8" t="s">
        <v>526</v>
      </c>
      <c r="D20" s="9">
        <v>14.2</v>
      </c>
      <c r="E20" s="10">
        <v>49.443956043956</v>
      </c>
      <c r="F20" s="9">
        <v>4.7</v>
      </c>
      <c r="G20" s="9">
        <v>6</v>
      </c>
      <c r="H20" s="11">
        <f t="shared" si="0"/>
        <v>74.343956043956</v>
      </c>
      <c r="I20" s="12">
        <f t="shared" si="1"/>
        <v>18</v>
      </c>
      <c r="J20" s="13">
        <v>19</v>
      </c>
      <c r="K20" s="13"/>
    </row>
    <row r="21" ht="13.5" spans="1:11">
      <c r="A21" s="86" t="s">
        <v>561</v>
      </c>
      <c r="B21" s="8" t="s">
        <v>562</v>
      </c>
      <c r="C21" s="8" t="s">
        <v>526</v>
      </c>
      <c r="D21" s="9">
        <v>14.8</v>
      </c>
      <c r="E21" s="10">
        <v>48.6527472527473</v>
      </c>
      <c r="F21" s="9">
        <v>4.3</v>
      </c>
      <c r="G21" s="9">
        <v>6.5</v>
      </c>
      <c r="H21" s="11">
        <f t="shared" si="0"/>
        <v>74.2527472527473</v>
      </c>
      <c r="I21" s="12">
        <f t="shared" si="1"/>
        <v>19</v>
      </c>
      <c r="J21" s="13">
        <v>22</v>
      </c>
      <c r="K21" s="13"/>
    </row>
    <row r="22" ht="13.5" spans="1:11">
      <c r="A22" s="86" t="s">
        <v>563</v>
      </c>
      <c r="B22" s="8" t="s">
        <v>564</v>
      </c>
      <c r="C22" s="8" t="s">
        <v>526</v>
      </c>
      <c r="D22" s="9">
        <v>16.2</v>
      </c>
      <c r="E22" s="10">
        <v>47.4065934065934</v>
      </c>
      <c r="F22" s="9">
        <v>4.1</v>
      </c>
      <c r="G22" s="9">
        <v>6.5</v>
      </c>
      <c r="H22" s="11">
        <f t="shared" si="0"/>
        <v>74.2065934065934</v>
      </c>
      <c r="I22" s="12">
        <f t="shared" si="1"/>
        <v>20</v>
      </c>
      <c r="J22" s="13">
        <v>26</v>
      </c>
      <c r="K22" s="13"/>
    </row>
    <row r="23" ht="13.5" spans="1:11">
      <c r="A23" s="86" t="s">
        <v>565</v>
      </c>
      <c r="B23" s="8" t="s">
        <v>566</v>
      </c>
      <c r="C23" s="8" t="s">
        <v>526</v>
      </c>
      <c r="D23" s="9">
        <v>14</v>
      </c>
      <c r="E23" s="10">
        <v>49.1142857142857</v>
      </c>
      <c r="F23" s="9">
        <v>5</v>
      </c>
      <c r="G23" s="9">
        <v>6</v>
      </c>
      <c r="H23" s="11">
        <f t="shared" si="0"/>
        <v>74.1142857142857</v>
      </c>
      <c r="I23" s="12">
        <f t="shared" si="1"/>
        <v>21</v>
      </c>
      <c r="J23" s="13">
        <v>21</v>
      </c>
      <c r="K23" s="13"/>
    </row>
    <row r="24" ht="13.5" spans="1:11">
      <c r="A24" s="86" t="s">
        <v>567</v>
      </c>
      <c r="B24" s="8" t="s">
        <v>568</v>
      </c>
      <c r="C24" s="8" t="s">
        <v>526</v>
      </c>
      <c r="D24" s="9">
        <v>14</v>
      </c>
      <c r="E24" s="16">
        <v>49.8131868131868</v>
      </c>
      <c r="F24" s="9">
        <v>4.3</v>
      </c>
      <c r="G24" s="9">
        <v>6</v>
      </c>
      <c r="H24" s="11">
        <f t="shared" si="0"/>
        <v>74.1131868131868</v>
      </c>
      <c r="I24" s="12">
        <f t="shared" si="1"/>
        <v>22</v>
      </c>
      <c r="J24" s="13">
        <v>16</v>
      </c>
      <c r="K24" s="13"/>
    </row>
    <row r="25" ht="13.5" spans="1:11">
      <c r="A25" s="86" t="s">
        <v>569</v>
      </c>
      <c r="B25" s="8" t="s">
        <v>570</v>
      </c>
      <c r="C25" s="8" t="s">
        <v>526</v>
      </c>
      <c r="D25" s="9">
        <v>14</v>
      </c>
      <c r="E25" s="10">
        <v>48.5340659340659</v>
      </c>
      <c r="F25" s="9">
        <v>4.5</v>
      </c>
      <c r="G25" s="9">
        <v>6</v>
      </c>
      <c r="H25" s="11">
        <f t="shared" si="0"/>
        <v>73.0340659340659</v>
      </c>
      <c r="I25" s="12">
        <f t="shared" si="1"/>
        <v>23</v>
      </c>
      <c r="J25" s="13">
        <v>23</v>
      </c>
      <c r="K25" s="13"/>
    </row>
    <row r="26" ht="13.5" spans="1:11">
      <c r="A26" s="86" t="s">
        <v>571</v>
      </c>
      <c r="B26" s="17" t="s">
        <v>572</v>
      </c>
      <c r="C26" s="8" t="s">
        <v>526</v>
      </c>
      <c r="D26" s="9">
        <v>14</v>
      </c>
      <c r="E26" s="10">
        <v>48.0593406593407</v>
      </c>
      <c r="F26" s="9">
        <v>4</v>
      </c>
      <c r="G26" s="9">
        <v>6</v>
      </c>
      <c r="H26" s="11">
        <f t="shared" si="0"/>
        <v>72.0593406593407</v>
      </c>
      <c r="I26" s="12">
        <f t="shared" si="1"/>
        <v>24</v>
      </c>
      <c r="J26" s="13">
        <v>24</v>
      </c>
      <c r="K26" s="13"/>
    </row>
    <row r="27" ht="13.5" spans="1:11">
      <c r="A27" s="86" t="s">
        <v>573</v>
      </c>
      <c r="B27" s="17" t="s">
        <v>574</v>
      </c>
      <c r="C27" s="8" t="s">
        <v>526</v>
      </c>
      <c r="D27" s="9">
        <v>14</v>
      </c>
      <c r="E27" s="10">
        <v>46.5824175824176</v>
      </c>
      <c r="F27" s="9">
        <v>5.2</v>
      </c>
      <c r="G27" s="9">
        <v>6</v>
      </c>
      <c r="H27" s="11">
        <f t="shared" si="0"/>
        <v>71.7824175824176</v>
      </c>
      <c r="I27" s="12">
        <f t="shared" si="1"/>
        <v>25</v>
      </c>
      <c r="J27" s="13">
        <v>29</v>
      </c>
      <c r="K27" s="13"/>
    </row>
    <row r="28" ht="13.5" spans="1:11">
      <c r="A28" s="86" t="s">
        <v>575</v>
      </c>
      <c r="B28" s="8" t="s">
        <v>576</v>
      </c>
      <c r="C28" s="8" t="s">
        <v>526</v>
      </c>
      <c r="D28" s="9">
        <v>14</v>
      </c>
      <c r="E28" s="10">
        <v>46.9714285714286</v>
      </c>
      <c r="F28" s="9">
        <v>4.5</v>
      </c>
      <c r="G28" s="9">
        <v>6</v>
      </c>
      <c r="H28" s="11">
        <f t="shared" si="0"/>
        <v>71.4714285714286</v>
      </c>
      <c r="I28" s="12">
        <f t="shared" si="1"/>
        <v>26</v>
      </c>
      <c r="J28" s="13">
        <v>28</v>
      </c>
      <c r="K28" s="13"/>
    </row>
    <row r="29" ht="13.5" spans="1:11">
      <c r="A29" s="86" t="s">
        <v>577</v>
      </c>
      <c r="B29" s="17" t="s">
        <v>144</v>
      </c>
      <c r="C29" s="8" t="s">
        <v>526</v>
      </c>
      <c r="D29" s="9">
        <v>14.4</v>
      </c>
      <c r="E29" s="16">
        <v>46.9846153846154</v>
      </c>
      <c r="F29" s="9">
        <v>4</v>
      </c>
      <c r="G29" s="9">
        <v>6</v>
      </c>
      <c r="H29" s="11">
        <f t="shared" si="0"/>
        <v>71.3846153846154</v>
      </c>
      <c r="I29" s="12">
        <f t="shared" si="1"/>
        <v>27</v>
      </c>
      <c r="J29" s="13">
        <v>27</v>
      </c>
      <c r="K29" s="13"/>
    </row>
    <row r="30" ht="13.5" spans="1:11">
      <c r="A30" s="86" t="s">
        <v>578</v>
      </c>
      <c r="B30" s="8" t="s">
        <v>579</v>
      </c>
      <c r="C30" s="8" t="s">
        <v>526</v>
      </c>
      <c r="D30" s="9">
        <v>10</v>
      </c>
      <c r="E30" s="10">
        <v>50.6901098901099</v>
      </c>
      <c r="F30" s="9">
        <v>4.3</v>
      </c>
      <c r="G30" s="9">
        <v>6</v>
      </c>
      <c r="H30" s="11">
        <f t="shared" si="0"/>
        <v>70.9901098901099</v>
      </c>
      <c r="I30" s="12">
        <f t="shared" si="1"/>
        <v>28</v>
      </c>
      <c r="J30" s="13">
        <v>13</v>
      </c>
      <c r="K30" s="13"/>
    </row>
    <row r="31" ht="13.5" spans="1:11">
      <c r="A31" s="86" t="s">
        <v>580</v>
      </c>
      <c r="B31" s="17" t="s">
        <v>581</v>
      </c>
      <c r="C31" s="8" t="s">
        <v>526</v>
      </c>
      <c r="D31" s="9">
        <v>15.6</v>
      </c>
      <c r="E31" s="18">
        <v>44.2945054945055</v>
      </c>
      <c r="F31" s="9">
        <v>4</v>
      </c>
      <c r="G31" s="9">
        <v>7</v>
      </c>
      <c r="H31" s="11">
        <f t="shared" si="0"/>
        <v>70.8945054945055</v>
      </c>
      <c r="I31" s="12">
        <f t="shared" si="1"/>
        <v>29</v>
      </c>
      <c r="J31" s="13">
        <v>35</v>
      </c>
      <c r="K31" s="13"/>
    </row>
    <row r="32" ht="13.5" spans="1:11">
      <c r="A32" s="86" t="s">
        <v>582</v>
      </c>
      <c r="B32" s="8" t="s">
        <v>583</v>
      </c>
      <c r="C32" s="8" t="s">
        <v>526</v>
      </c>
      <c r="D32" s="9">
        <v>14</v>
      </c>
      <c r="E32" s="10">
        <v>49.7076923076923</v>
      </c>
      <c r="F32" s="9">
        <v>4</v>
      </c>
      <c r="G32" s="9">
        <v>3</v>
      </c>
      <c r="H32" s="11">
        <f t="shared" si="0"/>
        <v>70.7076923076923</v>
      </c>
      <c r="I32" s="12">
        <f t="shared" si="1"/>
        <v>30</v>
      </c>
      <c r="J32" s="13">
        <v>18</v>
      </c>
      <c r="K32" s="13"/>
    </row>
    <row r="33" ht="13.5" spans="1:11">
      <c r="A33" s="86" t="s">
        <v>584</v>
      </c>
      <c r="B33" s="17" t="s">
        <v>585</v>
      </c>
      <c r="C33" s="8" t="s">
        <v>526</v>
      </c>
      <c r="D33" s="9">
        <v>14.2</v>
      </c>
      <c r="E33" s="18">
        <v>44.9736263736264</v>
      </c>
      <c r="F33" s="9">
        <v>4.3</v>
      </c>
      <c r="G33" s="9">
        <v>6</v>
      </c>
      <c r="H33" s="11">
        <f t="shared" si="0"/>
        <v>69.4736263736264</v>
      </c>
      <c r="I33" s="12">
        <f t="shared" si="1"/>
        <v>31</v>
      </c>
      <c r="J33" s="13">
        <v>32</v>
      </c>
      <c r="K33" s="13"/>
    </row>
    <row r="34" ht="13.5" spans="1:11">
      <c r="A34" s="86" t="s">
        <v>586</v>
      </c>
      <c r="B34" s="8" t="s">
        <v>587</v>
      </c>
      <c r="C34" s="8" t="s">
        <v>526</v>
      </c>
      <c r="D34" s="9">
        <v>14</v>
      </c>
      <c r="E34" s="18">
        <v>44.6505494505495</v>
      </c>
      <c r="F34" s="9">
        <v>4.3</v>
      </c>
      <c r="G34" s="9">
        <v>6</v>
      </c>
      <c r="H34" s="11">
        <f t="shared" si="0"/>
        <v>68.9505494505495</v>
      </c>
      <c r="I34" s="12">
        <f t="shared" si="1"/>
        <v>32</v>
      </c>
      <c r="J34" s="13">
        <v>33</v>
      </c>
      <c r="K34" s="13"/>
    </row>
    <row r="35" ht="13.5" spans="1:11">
      <c r="A35" s="86" t="s">
        <v>588</v>
      </c>
      <c r="B35" s="17" t="s">
        <v>589</v>
      </c>
      <c r="C35" s="8" t="s">
        <v>526</v>
      </c>
      <c r="D35" s="9">
        <v>14</v>
      </c>
      <c r="E35" s="18">
        <v>44.6505494505495</v>
      </c>
      <c r="F35" s="9">
        <v>4</v>
      </c>
      <c r="G35" s="9">
        <v>6</v>
      </c>
      <c r="H35" s="11">
        <f t="shared" si="0"/>
        <v>68.6505494505495</v>
      </c>
      <c r="I35" s="12">
        <f t="shared" si="1"/>
        <v>0</v>
      </c>
      <c r="J35" s="13">
        <v>33</v>
      </c>
      <c r="K35" s="13"/>
    </row>
    <row r="36" ht="13.5" spans="1:11">
      <c r="A36" s="86" t="s">
        <v>590</v>
      </c>
      <c r="B36" s="17" t="s">
        <v>591</v>
      </c>
      <c r="C36" s="8" t="s">
        <v>526</v>
      </c>
      <c r="D36" s="9">
        <v>14</v>
      </c>
      <c r="E36" s="18">
        <v>44.0703296703297</v>
      </c>
      <c r="F36" s="9">
        <v>4</v>
      </c>
      <c r="G36" s="9">
        <v>6</v>
      </c>
      <c r="H36" s="11">
        <f t="shared" si="0"/>
        <v>68.0703296703297</v>
      </c>
      <c r="I36" s="12">
        <f t="shared" si="1"/>
        <v>0</v>
      </c>
      <c r="J36" s="13">
        <v>36</v>
      </c>
      <c r="K36" s="13"/>
    </row>
    <row r="37" ht="13.5" spans="1:11">
      <c r="A37" s="86" t="s">
        <v>592</v>
      </c>
      <c r="B37" s="17" t="s">
        <v>593</v>
      </c>
      <c r="C37" s="8" t="s">
        <v>526</v>
      </c>
      <c r="D37" s="9">
        <v>11</v>
      </c>
      <c r="E37" s="10">
        <v>46.4373626373626</v>
      </c>
      <c r="F37" s="9">
        <v>4</v>
      </c>
      <c r="G37" s="9">
        <v>6</v>
      </c>
      <c r="H37" s="11">
        <f t="shared" si="0"/>
        <v>67.4373626373626</v>
      </c>
      <c r="I37" s="12">
        <f t="shared" si="1"/>
        <v>35</v>
      </c>
      <c r="J37" s="13">
        <v>30</v>
      </c>
      <c r="K37" s="13"/>
    </row>
    <row r="38" ht="13.5" spans="1:11">
      <c r="A38" s="86" t="s">
        <v>594</v>
      </c>
      <c r="B38" s="17" t="s">
        <v>595</v>
      </c>
      <c r="C38" s="8" t="s">
        <v>526</v>
      </c>
      <c r="D38" s="9">
        <v>14</v>
      </c>
      <c r="E38" s="18">
        <v>43.3516483516484</v>
      </c>
      <c r="F38" s="9">
        <v>4</v>
      </c>
      <c r="G38" s="9">
        <v>6</v>
      </c>
      <c r="H38" s="11">
        <f t="shared" si="0"/>
        <v>67.3516483516484</v>
      </c>
      <c r="I38" s="12">
        <f t="shared" si="1"/>
        <v>36</v>
      </c>
      <c r="J38" s="13">
        <v>37</v>
      </c>
      <c r="K38" s="13"/>
    </row>
    <row r="39" ht="13.5" spans="1:11">
      <c r="A39" s="86" t="s">
        <v>596</v>
      </c>
      <c r="B39" s="17" t="s">
        <v>597</v>
      </c>
      <c r="C39" s="8" t="s">
        <v>526</v>
      </c>
      <c r="D39" s="9">
        <v>14</v>
      </c>
      <c r="E39" s="18">
        <v>43.1934065934066</v>
      </c>
      <c r="F39" s="9">
        <v>4</v>
      </c>
      <c r="G39" s="9">
        <v>6</v>
      </c>
      <c r="H39" s="11">
        <f t="shared" si="0"/>
        <v>67.1934065934066</v>
      </c>
      <c r="I39" s="12">
        <f t="shared" si="1"/>
        <v>37</v>
      </c>
      <c r="J39" s="13">
        <v>38</v>
      </c>
      <c r="K39" s="13"/>
    </row>
    <row r="40" ht="13.5" spans="1:11">
      <c r="A40" s="86" t="s">
        <v>598</v>
      </c>
      <c r="B40" s="8" t="s">
        <v>599</v>
      </c>
      <c r="C40" s="8" t="s">
        <v>526</v>
      </c>
      <c r="D40" s="9">
        <v>14</v>
      </c>
      <c r="E40" s="10">
        <v>45.2835164835165</v>
      </c>
      <c r="F40" s="9">
        <v>4.8</v>
      </c>
      <c r="G40" s="9">
        <v>3</v>
      </c>
      <c r="H40" s="11">
        <f t="shared" si="0"/>
        <v>67.0835164835165</v>
      </c>
      <c r="I40" s="12">
        <f t="shared" si="1"/>
        <v>38</v>
      </c>
      <c r="J40" s="13">
        <v>31</v>
      </c>
      <c r="K40" s="13"/>
    </row>
    <row r="41" ht="13.5" spans="1:11">
      <c r="A41" s="86" t="s">
        <v>600</v>
      </c>
      <c r="B41" s="17" t="s">
        <v>601</v>
      </c>
      <c r="C41" s="19" t="s">
        <v>526</v>
      </c>
      <c r="D41" s="9">
        <v>14</v>
      </c>
      <c r="E41" s="18">
        <v>42.6395604395604</v>
      </c>
      <c r="F41" s="9">
        <v>4</v>
      </c>
      <c r="G41" s="9">
        <v>6</v>
      </c>
      <c r="H41" s="11">
        <f t="shared" si="0"/>
        <v>66.6395604395604</v>
      </c>
      <c r="I41" s="12">
        <f t="shared" si="1"/>
        <v>39</v>
      </c>
      <c r="J41" s="13">
        <v>39</v>
      </c>
      <c r="K41" s="13"/>
    </row>
    <row r="42" ht="13.5" spans="1:11">
      <c r="A42" s="86" t="s">
        <v>602</v>
      </c>
      <c r="B42" s="17" t="s">
        <v>603</v>
      </c>
      <c r="C42" s="8" t="s">
        <v>526</v>
      </c>
      <c r="D42" s="9">
        <v>14</v>
      </c>
      <c r="E42" s="18">
        <v>42.0263736263736</v>
      </c>
      <c r="F42" s="9">
        <v>4</v>
      </c>
      <c r="G42" s="9">
        <v>6</v>
      </c>
      <c r="H42" s="11">
        <f t="shared" si="0"/>
        <v>66.0263736263736</v>
      </c>
      <c r="I42" s="12">
        <f t="shared" si="1"/>
        <v>40</v>
      </c>
      <c r="J42" s="13">
        <v>40</v>
      </c>
      <c r="K42" s="13"/>
    </row>
    <row r="43" ht="13.5" spans="1:11">
      <c r="A43" s="86" t="s">
        <v>604</v>
      </c>
      <c r="B43" s="17" t="s">
        <v>605</v>
      </c>
      <c r="C43" s="8" t="s">
        <v>526</v>
      </c>
      <c r="D43" s="9">
        <v>14</v>
      </c>
      <c r="E43" s="18">
        <v>40.0747252747253</v>
      </c>
      <c r="F43" s="9">
        <v>4</v>
      </c>
      <c r="G43" s="9">
        <v>6</v>
      </c>
      <c r="H43" s="11">
        <f t="shared" si="0"/>
        <v>64.0747252747253</v>
      </c>
      <c r="I43" s="12">
        <f t="shared" si="1"/>
        <v>41</v>
      </c>
      <c r="J43" s="13">
        <v>42</v>
      </c>
      <c r="K43" s="20"/>
    </row>
    <row r="44" ht="13.5" spans="1:11">
      <c r="A44" s="86" t="s">
        <v>606</v>
      </c>
      <c r="B44" s="17" t="s">
        <v>607</v>
      </c>
      <c r="C44" s="8" t="s">
        <v>526</v>
      </c>
      <c r="D44" s="9">
        <v>14</v>
      </c>
      <c r="E44" s="21">
        <v>41.189010989011</v>
      </c>
      <c r="F44" s="22">
        <v>4.3</v>
      </c>
      <c r="G44" s="22">
        <v>3</v>
      </c>
      <c r="H44" s="11">
        <f t="shared" si="0"/>
        <v>62.489010989011</v>
      </c>
      <c r="I44" s="12">
        <f t="shared" si="1"/>
        <v>42</v>
      </c>
      <c r="J44" s="23">
        <v>41</v>
      </c>
      <c r="K44" s="24"/>
    </row>
  </sheetData>
  <autoFilter xmlns:etc="http://www.wps.cn/officeDocument/2017/etCustomData" ref="A1:K44" etc:filterBottomFollowUsedRange="0">
    <extLst/>
  </autoFilter>
  <sortState ref="A3:K44">
    <sortCondition ref="I3"/>
  </sortState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2023级临床1-13班</vt:lpstr>
      <vt:lpstr>2023级临床定向班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周爱李的 iPhone</dc:creator>
  <cp:lastModifiedBy>灼灼其华</cp:lastModifiedBy>
  <dcterms:created xsi:type="dcterms:W3CDTF">2021-09-02T02:56:00Z</dcterms:created>
  <dcterms:modified xsi:type="dcterms:W3CDTF">2026-09-01T08:46:56Z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3CE829B6D2E9481D9E4E57DB0DBFED4A_13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